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 " sheetId="3" r:id="rId3"/>
    <sheet name="трансф" sheetId="4" r:id="rId4"/>
    <sheet name="07" sheetId="5" r:id="rId5"/>
  </sheets>
  <externalReferences>
    <externalReference r:id="rId8"/>
  </externalReferences>
  <definedNames>
    <definedName name="_xlnm._FilterDatabase" localSheetId="2" hidden="1">'3 '!$B$1:$K$284</definedName>
    <definedName name="_xlnm.Print_Area" localSheetId="0">'1'!$A$1:$E$41</definedName>
    <definedName name="_xlnm.Print_Area" localSheetId="1">'2'!$A$1:$E$33</definedName>
    <definedName name="_xlnm.Print_Area" localSheetId="2">'3 '!$A$1:$M$312</definedName>
  </definedNames>
  <calcPr fullCalcOnLoad="1"/>
</workbook>
</file>

<file path=xl/sharedStrings.xml><?xml version="1.0" encoding="utf-8"?>
<sst xmlns="http://schemas.openxmlformats.org/spreadsheetml/2006/main" count="3196" uniqueCount="420">
  <si>
    <t>Наименование групп, подгрупп , стстей и подстатей классификации доходов бюджетов Оренбургской области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</si>
  <si>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</si>
  <si>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</si>
  <si>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</si>
  <si>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«статьями 227» «227.1» и «228» НК РФ</t>
  </si>
  <si>
    <t>182 1 01 02020 01 0000 110</t>
  </si>
  <si>
    <t>Налог на доходы,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 практикой в соответствии со ст.227.1 НК РФ</t>
  </si>
  <si>
    <t>100 1 03 00000 00 0000 000</t>
  </si>
  <si>
    <t>Налоги на товары (работы. услуги) реализуемые на территории Российской Федерации</t>
  </si>
  <si>
    <t>100 1 03 02230 01 1000 110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</si>
  <si>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</si>
  <si>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100 1 03 02240 01 1000 110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</si>
  <si>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</si>
  <si>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100 1 03 02250 01 1000 110</t>
  </si>
  <si>
    <t>Доходы от уплаты акцизов на автомобильный бензин, производимый на территории Российской Федерации, зачисляемые в консолидированный бюджет Российской Федерации</t>
  </si>
  <si>
    <t>100 1 03 02260 01 1000 110</t>
  </si>
  <si>
    <t>Доходы от уплаты акцизов на прямогонный бензин, производимый на территории Российской Федерации, зачисляемые в консолидированный бюджет Российской Федерации</t>
  </si>
  <si>
    <t>182 1 05 00000 00 0000 000</t>
  </si>
  <si>
    <t>Налоги на совокупный доход</t>
  </si>
  <si>
    <t>182 1 05 03000 01 0000 110</t>
  </si>
  <si>
    <t xml:space="preserve">Единый сельскохозяйственный налог
</t>
  </si>
  <si>
    <t>182 1 06 00000 00 0000 000</t>
  </si>
  <si>
    <t>Налоги на имущество</t>
  </si>
  <si>
    <t>182 1 06 01030 10 0000 110</t>
  </si>
  <si>
    <t>182 1 06 06000 00 0000 110</t>
  </si>
  <si>
    <t>Земельный налог</t>
  </si>
  <si>
    <t>182 1 06 06043 10 1000 110</t>
  </si>
  <si>
    <t>182 1 06 06033 10 1000 110</t>
  </si>
  <si>
    <t>111 1 08 00000 00 0000 000</t>
  </si>
  <si>
    <t>Государственная пошлина</t>
  </si>
  <si>
    <t>111 1 11 00000 00 0000 000</t>
  </si>
  <si>
    <t xml:space="preserve">Доходы от использования имущества,находящегося в государственной и муниципальной собственности
</t>
  </si>
  <si>
    <t>111 1 11 05000 00 0000 120</t>
  </si>
  <si>
    <t>Доходы от сдачи в аренду иущества, находящегося в государственной и муниципальной собственности</t>
  </si>
  <si>
    <t>ИТОГО СОБСТВЕННЫХ ДОХОДОВ</t>
  </si>
  <si>
    <t>0 00 00000 00 0000 000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</si>
  <si>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</si>
  <si>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</si>
  <si>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</si>
  <si>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</si>
  <si>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от других бюджетов бюджетной системы РФ</t>
  </si>
  <si>
    <t>Дотации бюджетам поселений на выравнивание уровня бюджетной обеспеченности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</si>
  <si>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</si>
  <si>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Субвенции бюджетам субъектов РФ и муниципальных образований</t>
  </si>
  <si>
    <t>Субвенции бюджетам на государственную регистрации актов гражданского состояния</t>
  </si>
  <si>
    <t>Субвенции бюджетам поселений на государственную регистрации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</si>
  <si>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</si>
  <si>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</si>
  <si>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ВСЕГО ДОХОДОВ</t>
  </si>
  <si>
    <t>Дефицит бюджета</t>
  </si>
  <si>
    <t>Наименование</t>
  </si>
  <si>
    <t>ВЕД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</si>
  <si>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</si>
  <si>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</si>
  <si>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</si>
  <si>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</si>
  <si>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</si>
  <si>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</si>
  <si>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</si>
  <si>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00</t>
  </si>
  <si>
    <t>000</t>
  </si>
  <si>
    <t>02</t>
  </si>
  <si>
    <t>Непрограммные мероприятия</t>
  </si>
  <si>
    <t>Центральный аппарат</t>
  </si>
  <si>
    <t>Глава муниципального образования</t>
  </si>
  <si>
    <t>121</t>
  </si>
  <si>
    <t>Оплата труда и начисления на выплаты по оплате труда</t>
  </si>
  <si>
    <t>210</t>
  </si>
  <si>
    <t xml:space="preserve">Заработная плата </t>
  </si>
  <si>
    <t>211</t>
  </si>
  <si>
    <t>Начисления на выплаты по оплате труда</t>
  </si>
  <si>
    <t>213</t>
  </si>
  <si>
    <t>04</t>
  </si>
  <si>
    <t>Прочая закупка товаров,работ и услуг для обеспечения государственных (муниципальных нужд)</t>
  </si>
  <si>
    <t>244</t>
  </si>
  <si>
    <t>Оплата работ 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</si>
  <si>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</si>
  <si>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</si>
  <si>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</si>
  <si>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</si>
  <si>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</si>
  <si>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</si>
  <si>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</si>
  <si>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 , услуги по содержанию имущества</t>
  </si>
  <si>
    <t>225</t>
  </si>
  <si>
    <t>Прочие работы 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</si>
  <si>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</si>
  <si>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</si>
  <si>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</si>
  <si>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</si>
  <si>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</si>
  <si>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</si>
  <si>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</si>
  <si>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</si>
  <si>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</si>
  <si>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</si>
  <si>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Межбюджетные трансферты на выполнение полномочий поселений по составлению проекта бюджета поселения , ведению учета по исполнению бюджета поселения и составление отчета об исполнении бюджета поселения</t>
  </si>
  <si>
    <t>Иные межбюджетные трансферты</t>
  </si>
  <si>
    <t>540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</si>
  <si>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</si>
  <si>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</si>
  <si>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</si>
  <si>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</si>
  <si>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</si>
  <si>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</si>
  <si>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</si>
  <si>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</si>
  <si>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</si>
  <si>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</si>
  <si>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</si>
  <si>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</si>
  <si>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</si>
  <si>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</si>
  <si>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</si>
  <si>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поселений</t>
  </si>
  <si>
    <t>Национальная экономика</t>
  </si>
  <si>
    <t>Дорожное хозяйство (дорожные фонды)</t>
  </si>
  <si>
    <t>09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</si>
  <si>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</si>
  <si>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</si>
  <si>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</si>
  <si>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</si>
  <si>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</si>
  <si>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Уличное освещение</t>
  </si>
  <si>
    <t>Образование</t>
  </si>
  <si>
    <t>Культура и кинематография</t>
  </si>
  <si>
    <t>08</t>
  </si>
  <si>
    <t xml:space="preserve">Культура  </t>
  </si>
  <si>
    <t>Другие вопросы в области культуры и кинематографии</t>
  </si>
  <si>
    <t>224</t>
  </si>
  <si>
    <t>Арендная плата за пользование имуществом</t>
  </si>
  <si>
    <t>Разработка проектов содержания автомобильных дорог, организации дорожного движения и схем дислокации дорожных знаков разметки</t>
  </si>
  <si>
    <t>10010</t>
  </si>
  <si>
    <t>00000</t>
  </si>
  <si>
    <t>НМ</t>
  </si>
  <si>
    <t>ПМ</t>
  </si>
  <si>
    <t>ОМ</t>
  </si>
  <si>
    <t>НР</t>
  </si>
  <si>
    <t>77</t>
  </si>
  <si>
    <t>0</t>
  </si>
  <si>
    <t>10020</t>
  </si>
  <si>
    <t>60120</t>
  </si>
  <si>
    <t>90840</t>
  </si>
  <si>
    <t>90850</t>
  </si>
  <si>
    <t>90860</t>
  </si>
  <si>
    <t>7</t>
  </si>
  <si>
    <t>2</t>
  </si>
  <si>
    <t>51180</t>
  </si>
  <si>
    <t>90710</t>
  </si>
  <si>
    <t>90830</t>
  </si>
  <si>
    <t>90740</t>
  </si>
  <si>
    <t>60010</t>
  </si>
  <si>
    <t>60020</t>
  </si>
  <si>
    <t>60030</t>
  </si>
  <si>
    <t>90780</t>
  </si>
  <si>
    <t>60080</t>
  </si>
  <si>
    <t>60040</t>
  </si>
  <si>
    <t>60060</t>
  </si>
  <si>
    <t>Закупка товаров , работ,услуг в сфере информационных технологий</t>
  </si>
  <si>
    <t>242</t>
  </si>
  <si>
    <t>Реализация мероприятий , предусмотренных  федеральным законодательством , источниками финансового обеспечения которых являются средства федерального бюджета</t>
  </si>
  <si>
    <t>2019 год</t>
  </si>
  <si>
    <t>Межбюджетные трансферты на выполнение полномочий поселений по осуществлению внутреннего финансового контроля</t>
  </si>
  <si>
    <t>60160</t>
  </si>
  <si>
    <t>853</t>
  </si>
  <si>
    <t>111 1 11 05025 10 0000 120</t>
  </si>
  <si>
    <t>60100</t>
  </si>
  <si>
    <t>РАСХОДЫ</t>
  </si>
  <si>
    <t>0100</t>
  </si>
  <si>
    <t>0102</t>
  </si>
  <si>
    <t>0104</t>
  </si>
  <si>
    <t>0111</t>
  </si>
  <si>
    <t>0200</t>
  </si>
  <si>
    <t>0203</t>
  </si>
  <si>
    <t>0300</t>
  </si>
  <si>
    <t>0304</t>
  </si>
  <si>
    <t>0310</t>
  </si>
  <si>
    <t>0400</t>
  </si>
  <si>
    <t>0409</t>
  </si>
  <si>
    <t>0412</t>
  </si>
  <si>
    <t>0500</t>
  </si>
  <si>
    <t>0502</t>
  </si>
  <si>
    <t>Мероприятия в области коммунального хозяйства</t>
  </si>
  <si>
    <t>0503</t>
  </si>
  <si>
    <t>0700</t>
  </si>
  <si>
    <t>0707</t>
  </si>
  <si>
    <t>0800</t>
  </si>
  <si>
    <t>0801</t>
  </si>
  <si>
    <t>0804</t>
  </si>
  <si>
    <t>итого</t>
  </si>
  <si>
    <t xml:space="preserve">                                                   к решению </t>
  </si>
  <si>
    <t xml:space="preserve">                                                             Совета депутатов </t>
  </si>
  <si>
    <t xml:space="preserve">                                                                                  муниципального образования </t>
  </si>
  <si>
    <t xml:space="preserve"> </t>
  </si>
  <si>
    <t xml:space="preserve">Источники внутреннего финансирования дефицита </t>
  </si>
  <si>
    <t>местного бюджета на 2008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</si>
  <si>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</si>
  <si>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</si>
  <si>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</si>
  <si>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Сумма          (тыс. руб.)</t>
  </si>
  <si>
    <t>Сумма             (тыс. руб.)</t>
  </si>
  <si>
    <t>000 01 00 00 00 00 0000 000</t>
  </si>
  <si>
    <t xml:space="preserve">Источники внутреннего финансирования дефицитов  бюджетов          </t>
  </si>
  <si>
    <t>0,00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</si>
  <si>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</si>
  <si>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</si>
  <si>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</si>
  <si>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</si>
  <si>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</si>
  <si>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</si>
  <si>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</si>
  <si>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 представленных 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</si>
  <si>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</si>
  <si>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 в валюте Российской Федерации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</si>
  <si>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</si>
  <si>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</si>
  <si>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</si>
  <si>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</si>
  <si>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</si>
  <si>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</si>
  <si>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</si>
  <si>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</si>
  <si>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</si>
  <si>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</si>
  <si>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</si>
  <si>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</si>
  <si>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</si>
  <si>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</si>
  <si>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</si>
  <si>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</si>
  <si>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</si>
  <si>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</si>
  <si>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</si>
  <si>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</si>
  <si>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</si>
  <si>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</si>
  <si>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</si>
  <si>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</si>
  <si>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</si>
  <si>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</si>
  <si>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</si>
  <si>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</si>
  <si>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</si>
  <si>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</si>
  <si>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</si>
  <si>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</si>
  <si>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000 01 06 05 01 05 5000 640</t>
  </si>
  <si>
    <t>Возврат средств  юридическими лицами в счет исполненных муниципальным районом гарантий  в случае, если исполнение гарантом государственных и муниципальных гарантий муниципальных районов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</si>
  <si>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000 01 06 05 01 05 5001 640</t>
  </si>
  <si>
    <t>Возврат средств юридическими лицами в счет исполненных муниципальным районом муниципальных гарантий  в случае, если исполнение гарантом муницпальных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</si>
  <si>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ВСЕГО ИСТОЧНИКОВ ФИНАНСИРОВАНИЯ ДЕФИЦИТОВ БЮДЖЕТОВ</t>
  </si>
  <si>
    <t>Дефицит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</si>
  <si>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</si>
  <si>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</si>
  <si>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</si>
  <si>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о передаче части полномочий  по осуществлению внутреннего муниципального финансового контроля</t>
  </si>
  <si>
    <t>Резервные фонды</t>
  </si>
  <si>
    <t>11</t>
  </si>
  <si>
    <t>870</t>
  </si>
  <si>
    <t>Пенсионное обеспечение</t>
  </si>
  <si>
    <t>Условно утвержденные расходы</t>
  </si>
  <si>
    <t>к решению Совета депутатов муниципального образования</t>
  </si>
  <si>
    <t>№ п/п</t>
  </si>
  <si>
    <t>год</t>
  </si>
  <si>
    <t xml:space="preserve"> Межбюджетные трансферты на выполнение полномочий поселений по вопросу оформления невостребованных земельных долей в муниципальную собственность 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</si>
  <si>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</si>
  <si>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</si>
  <si>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части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</si>
  <si>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 полномочий поселений по обеспечению деятельности аппарата управления отдела культуры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</si>
  <si>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МКУ "Центр по обеспечению деятельности учреждений культуры"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</si>
  <si>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МАУ "Культурно-досуговый центр"</t>
  </si>
  <si>
    <t>Итого межбюджетных трансфертов по культуре</t>
  </si>
  <si>
    <t>Межбюджетные трансферты на выполнение  полномочий поселений по обеспечению жильем молодых семей</t>
  </si>
  <si>
    <t>Межбюджетные трансферты на выполнение полномочий поселений по софинансированию расходов по предоставлению социальных выплат на строительство (приобретение) жилья отдельным категориям молодых семей за счет средств местного бюджета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</si>
  <si>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</si>
  <si>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Итого межбюджетных трансфертов</t>
  </si>
  <si>
    <t>90730</t>
  </si>
  <si>
    <t>60150</t>
  </si>
  <si>
    <t xml:space="preserve">Распределение межбюджетных трансфертов, передаваемых из бюджетов поселений в районный бюджет   на осуществление части полномочий по решению вопросов местного значения, в соответствии с заключенными соглашениями </t>
  </si>
  <si>
    <t>Приложение № 6</t>
  </si>
  <si>
    <t>Межбюджетные трансферты на выполнение полномочий поселений по обеспечению жильем молодых семей</t>
  </si>
  <si>
    <t>60140</t>
  </si>
  <si>
    <t>Межбюджетные трансферты на выполнение полномочий поселений по софинансированию расходов по предоставлению социальных выплат молодым семьям на строительство (приобретение) жилья за счет средств местного бюджета</t>
  </si>
  <si>
    <t>Межбюджетные трансферты, передаваемые бюджетам  поселений для компенсации дополнительных расходов. возникших в результате решений, принятых органами  власти другого уровня</t>
  </si>
  <si>
    <t>1003</t>
  </si>
  <si>
    <t>129</t>
  </si>
  <si>
    <t>111</t>
  </si>
  <si>
    <t>119</t>
  </si>
  <si>
    <t>110</t>
  </si>
  <si>
    <t>99</t>
  </si>
  <si>
    <t>9</t>
  </si>
  <si>
    <t>59302</t>
  </si>
  <si>
    <t>Постановка на кадастровый учет земельных участков и объектов недвижимости</t>
  </si>
  <si>
    <t>91210</t>
  </si>
  <si>
    <t>2 02 3000 00 0000 151</t>
  </si>
  <si>
    <t>2 02 35930 10 0000151</t>
  </si>
  <si>
    <t>2 02 35118 10 0000151</t>
  </si>
  <si>
    <t>2 02 35118 100000151</t>
  </si>
  <si>
    <t>2 02 40014 100000151</t>
  </si>
  <si>
    <t>2 02 45160 100000151</t>
  </si>
  <si>
    <t>2 02 15001 100000151</t>
  </si>
  <si>
    <t xml:space="preserve">2 02 49999 10 0000 151 </t>
  </si>
  <si>
    <t>Прочие межбюджетные  трансферты , передаваемые  бюджетам поселений</t>
  </si>
  <si>
    <t>Основное мероприятие 1 "Руководство и управление в сфере установленных функций органов местного самоуправления"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</si>
  <si>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</si>
  <si>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</si>
  <si>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</si>
  <si>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</si>
  <si>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</si>
  <si>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</si>
  <si>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Уплата прочих налогов, сборов и иных платежей</t>
  </si>
  <si>
    <t>Уплата иных платежей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</si>
  <si>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</si>
  <si>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</si>
  <si>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</si>
  <si>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финансового контроля</t>
  </si>
  <si>
    <t>60090</t>
  </si>
  <si>
    <t>Прочие непрограммные мероприятия</t>
  </si>
  <si>
    <t>Создание и использование средств резервного фонда</t>
  </si>
  <si>
    <t>00040</t>
  </si>
  <si>
    <t>Резервные средства</t>
  </si>
  <si>
    <t>Основное мероприятие 2   "Осуществление первичного воинского учета на территориях, где отсутствуют военные комиссариаты"</t>
  </si>
  <si>
    <t>Защита территории и населения от чрезвычайных ситуаций природного и техногенного характера , гражданская оборона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</si>
  <si>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</si>
  <si>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Мероприятия по предупреждению и ликвидации последствий чрезвычайных ситуаций</t>
  </si>
  <si>
    <t>Прочая закупка товаров, работ и услуг для обеспечения государственных (муниципальных) нужд</t>
  </si>
  <si>
    <t>91230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</si>
  <si>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</si>
  <si>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</si>
  <si>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Мероприятия по повышению пожарной безопасности 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</si>
  <si>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</si>
  <si>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</si>
  <si>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</si>
  <si>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</si>
  <si>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Ремонт и содержание муниципальных автомобильных дорог и сооружений на них</t>
  </si>
  <si>
    <t xml:space="preserve">Мероприятия по оценке, проектированию и признанию прав по муниципальным автомобильным дорогам  </t>
  </si>
  <si>
    <t>90910</t>
  </si>
  <si>
    <t>Закупка товаров, работ и услуг для обеспечения государственных (муниципальных) нужд</t>
  </si>
  <si>
    <t>Мероприятия по проведению проверки  достоверности  определения сметной  стоимости  дорог</t>
  </si>
  <si>
    <t>91140</t>
  </si>
  <si>
    <t>91160</t>
  </si>
  <si>
    <t>Основное мероприятие 5 "Мероприятия, связанные с землепользованием, землеустройством и градорегулированием"</t>
  </si>
  <si>
    <t>Подготовка документов для внесения сведений о границах муниципального образования и  населенных пунктов  в государственный кадастр недвижимости по сельскому поселению</t>
  </si>
  <si>
    <t>90920</t>
  </si>
  <si>
    <t>Мероприятия по внесению изменений в местные нормативы градостроительного проектирования</t>
  </si>
  <si>
    <t>91110</t>
  </si>
  <si>
    <t>Кадастровые работы по постановке на учет земельных  участков сельхозначения</t>
  </si>
  <si>
    <t>91170</t>
  </si>
  <si>
    <t>Мероприятия по  постановке на кадастровый учет гидротехнических сооружений</t>
  </si>
  <si>
    <t>91180</t>
  </si>
  <si>
    <t xml:space="preserve">Мероприятия по оценке рыночной стоимости земельных  участков </t>
  </si>
  <si>
    <t>91190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</si>
  <si>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</si>
  <si>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</si>
  <si>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>Мероприятия по проведению санитарно-эпидемиологической экспертизы проекта зоны санитарной охраны скважин</t>
  </si>
  <si>
    <t>90930</t>
  </si>
  <si>
    <t>Коммунальное хозяйство</t>
  </si>
  <si>
    <t>90770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</si>
  <si>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</si>
  <si>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</si>
  <si>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</si>
  <si>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Организация ритуальных услуг и содержание мест захоронения</t>
  </si>
  <si>
    <t>Освещение территории поселения</t>
  </si>
  <si>
    <t>Основное мероприятие 10 "Осуществление переданных полномочий муниципального района"</t>
  </si>
  <si>
    <t xml:space="preserve">Выполнение переданных  полномочий  по  организации утилизации и переработку бытовых и промышленных отходов </t>
  </si>
  <si>
    <t xml:space="preserve">Молодежная политика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</si>
  <si>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</si>
  <si>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 полномочий поселений по обеспечению деятельности  аппарата управления отдела  культуры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</si>
  <si>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</si>
  <si>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Социальная политика</t>
  </si>
  <si>
    <t>Межбюджетные трансферты на выполнение  полномочий поселений по осуществлению выплаты пенсии  за выслугу лет муниципальным служащим</t>
  </si>
  <si>
    <t>60070</t>
  </si>
  <si>
    <t>Социальное обеспечение населения</t>
  </si>
  <si>
    <t>Межбюджетные трансферты на выполнение полномочий поселений по cофинансированию расходов по предоставлению социальных выплат молодым семьям на строительство (приобретение) жилья</t>
  </si>
  <si>
    <t>0106</t>
  </si>
  <si>
    <t>0309</t>
  </si>
  <si>
    <t>0314</t>
  </si>
  <si>
    <t>Противодействие терроризму и экстремизму, профилактика правонарушений</t>
  </si>
  <si>
    <t>1000</t>
  </si>
  <si>
    <t>1001</t>
  </si>
  <si>
    <t>2020 год</t>
  </si>
  <si>
    <t>2018год</t>
  </si>
  <si>
    <t>Итого</t>
  </si>
  <si>
    <t>Межбюджетные трансферты о передаче части полномочий  по осуществлению внешнего муниципального финансового контроля</t>
  </si>
  <si>
    <t>на 2018  год и на плановый период 2019-2020 годов</t>
  </si>
  <si>
    <t>Источники внутреннего финансирования дефицита районного  бюджета  на 2018 год и плановый период 2019 - 2020 годов</t>
  </si>
  <si>
    <t>Основное мероприятие 4 "Устойчивое развитие дорожного хозяйства"</t>
  </si>
  <si>
    <t>Основное мероприятие 6 "Устойчивое развитие жилищно-коммунального хозяйства"</t>
  </si>
  <si>
    <t>111 1 11 05035 10 0000 120</t>
  </si>
  <si>
    <t>850</t>
  </si>
  <si>
    <t xml:space="preserve">Поступление доходов муниципального образования Тукаевский  сельсовет  по кодам и видам доходов на 2018 год  и плановый период 2019 -2020гг      </t>
  </si>
  <si>
    <t>2 02 15002 100000151</t>
  </si>
  <si>
    <t>Дотация сбалансированность бюджета</t>
  </si>
  <si>
    <t xml:space="preserve"> Распределение расходов  бюджета  муниципального образования
Тукаевский  сельсовет Александровского района по разделам и подразделам функциональной классификации на 2018-2020 годы </t>
  </si>
  <si>
    <t>Администрация Тукаевского сельсовета</t>
  </si>
  <si>
    <t>Тукаевский сельсовет</t>
  </si>
  <si>
    <t>Тукаевский  сельсовет</t>
  </si>
  <si>
    <t>7344,00</t>
  </si>
  <si>
    <t>Межбюджетные трансферты на выполнение  полномочий поселений по софинансированию расходов по предоставлению социальных выплат молодым семьям на строитнельство(приобретение)жилья</t>
  </si>
  <si>
    <t>Муниципальная программа "Устойчивое развитие территории муниципального образования Тукаевский сельсовет" на 2017-2022 годы</t>
  </si>
  <si>
    <t>Муниципальная программа "Устойчивое развитие территории муниципального образования Тукаевский  сельсовет" на 2017-2022 годы</t>
  </si>
  <si>
    <t>Мероприятия по противодействию коррупции в Муниципальном образовании Тукаевский  сельсовет</t>
  </si>
  <si>
    <t>023</t>
  </si>
  <si>
    <t xml:space="preserve">Ведомственная квалификация расходов бюджета  муниципального образования Тукаевский  сельсовет Александровского района      на 2018-2020 годы </t>
  </si>
  <si>
    <t>Налог на имущество физических лиц,взимаемый по ставкам,применяемым к объектам налогообложения,расположенным в границах сельских поселений</t>
  </si>
  <si>
    <t>Земельный налог с физических лиц,обладающих земельным участком,расположенным в границах сельских поселений.</t>
  </si>
  <si>
    <t>Земельный налог с организаций,обладающих земельным участком,расположенным в границах сельских поселений</t>
  </si>
  <si>
    <t>Доходы получаемые, в виде арендной платы ,а также средства от продажи права на заключение договоров аренды за земли,находящиеся в собственности сельских поселений(за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</si>
  <si>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</si>
  <si>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Приложение №5</t>
  </si>
  <si>
    <t xml:space="preserve">Приложение№3 
</t>
  </si>
  <si>
    <t>к решению Совета депутатов</t>
  </si>
  <si>
    <t>3</t>
  </si>
  <si>
    <t>00050</t>
  </si>
  <si>
    <t>L4970</t>
  </si>
  <si>
    <t xml:space="preserve">                                                       17.05.2018г№84</t>
  </si>
  <si>
    <t>Приложение №1 к решению Совета депутатов
17.05.2018г.№84</t>
  </si>
  <si>
    <t>17.05.2018г№84</t>
  </si>
  <si>
    <t>17.05.2018г.№84</t>
  </si>
  <si>
    <r>
      <t xml:space="preserve"> </t>
    </r>
    <r>
      <rPr>
        <sz val="12"/>
        <rFont val="Arial"/>
        <family val="2"/>
      </rPr>
      <t>Приложение №2</t>
    </r>
    <r>
      <rPr>
        <sz val="12"/>
        <rFont val="Times New Roman"/>
        <family val="1"/>
      </rPr>
      <t xml:space="preserve">
  к решению Совета депутатов
17.05.2018г.№84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</si>
</sst>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5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2" fillId="0" borderId="0" xfId="53" applyFont="1" applyAlignment="1">
      <alignment horizontal="right" indent="15"/>
      <protection/>
    </xf>
    <xf numFmtId="0" fontId="9" fillId="0" borderId="0" xfId="53" applyFont="1">
      <alignment/>
      <protection/>
    </xf>
    <xf numFmtId="0" fontId="0" fillId="0" borderId="0" xfId="53" applyBorder="1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right"/>
      <protection/>
    </xf>
    <xf numFmtId="0" fontId="0" fillId="0" borderId="0" xfId="53" applyAlignment="1">
      <alignment/>
      <protection/>
    </xf>
    <xf numFmtId="0" fontId="12" fillId="0" borderId="0" xfId="53" applyFont="1" applyBorder="1">
      <alignment/>
      <protection/>
    </xf>
    <xf numFmtId="49" fontId="11" fillId="0" borderId="0" xfId="53" applyNumberFormat="1" applyFont="1" applyBorder="1" applyAlignment="1">
      <alignment horizontal="center" vertical="distributed"/>
      <protection/>
    </xf>
    <xf numFmtId="0" fontId="12" fillId="0" borderId="0" xfId="53" applyFont="1">
      <alignment/>
      <protection/>
    </xf>
    <xf numFmtId="0" fontId="11" fillId="0" borderId="13" xfId="53" applyFont="1" applyBorder="1" applyAlignment="1">
      <alignment horizontal="justify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5" fillId="33" borderId="16" xfId="53" applyFont="1" applyFill="1" applyBorder="1" applyAlignment="1">
      <alignment horizontal="center" vertical="top" wrapText="1"/>
      <protection/>
    </xf>
    <xf numFmtId="0" fontId="5" fillId="33" borderId="16" xfId="53" applyFont="1" applyFill="1" applyBorder="1" applyAlignment="1">
      <alignment horizontal="center" vertical="distributed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3" fillId="0" borderId="17" xfId="53" applyFont="1" applyBorder="1" applyAlignment="1">
      <alignment horizontal="center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2" fillId="0" borderId="19" xfId="53" applyFont="1" applyBorder="1" applyAlignment="1">
      <alignment horizontal="justify" vertical="top" wrapText="1"/>
      <protection/>
    </xf>
    <xf numFmtId="0" fontId="2" fillId="0" borderId="19" xfId="53" applyFont="1" applyBorder="1" applyAlignment="1">
      <alignment horizontal="center" vertical="top" wrapText="1"/>
      <protection/>
    </xf>
    <xf numFmtId="182" fontId="2" fillId="0" borderId="19" xfId="53" applyNumberFormat="1" applyFont="1" applyBorder="1">
      <alignment/>
      <protection/>
    </xf>
    <xf numFmtId="182" fontId="2" fillId="0" borderId="19" xfId="53" applyNumberFormat="1" applyFont="1" applyBorder="1" applyAlignment="1">
      <alignment horizontal="center" vertical="top"/>
      <protection/>
    </xf>
    <xf numFmtId="183" fontId="2" fillId="0" borderId="19" xfId="53" applyNumberFormat="1" applyFont="1" applyBorder="1">
      <alignment/>
      <protection/>
    </xf>
    <xf numFmtId="171" fontId="2" fillId="0" borderId="19" xfId="53" applyNumberFormat="1" applyFont="1" applyBorder="1">
      <alignment/>
      <protection/>
    </xf>
    <xf numFmtId="175" fontId="2" fillId="0" borderId="19" xfId="53" applyNumberFormat="1" applyFont="1" applyBorder="1" applyAlignment="1">
      <alignment horizontal="center" vertical="top" wrapText="1"/>
      <protection/>
    </xf>
    <xf numFmtId="172" fontId="2" fillId="0" borderId="19" xfId="53" applyNumberFormat="1" applyFont="1" applyBorder="1" applyAlignment="1">
      <alignment horizontal="center" vertical="top" wrapText="1"/>
      <protection/>
    </xf>
    <xf numFmtId="173" fontId="2" fillId="0" borderId="19" xfId="53" applyNumberFormat="1" applyFont="1" applyBorder="1" applyAlignment="1">
      <alignment horizontal="center" vertical="top" wrapText="1"/>
      <protection/>
    </xf>
    <xf numFmtId="2" fontId="2" fillId="0" borderId="19" xfId="53" applyNumberFormat="1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5" fillId="33" borderId="19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14" fillId="34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/>
    </xf>
    <xf numFmtId="175" fontId="2" fillId="33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75" fontId="4" fillId="33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75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49" fontId="3" fillId="0" borderId="19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" fontId="3" fillId="0" borderId="19" xfId="0" applyNumberFormat="1" applyFont="1" applyFill="1" applyBorder="1" applyAlignment="1">
      <alignment wrapText="1"/>
    </xf>
    <xf numFmtId="49" fontId="4" fillId="0" borderId="19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75" fontId="4" fillId="0" borderId="19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175" fontId="4" fillId="0" borderId="23" xfId="0" applyNumberFormat="1" applyFont="1" applyFill="1" applyBorder="1" applyAlignment="1">
      <alignment horizontal="left" wrapText="1"/>
    </xf>
    <xf numFmtId="175" fontId="4" fillId="0" borderId="24" xfId="0" applyNumberFormat="1" applyFont="1" applyFill="1" applyBorder="1" applyAlignment="1">
      <alignment horizontal="left" wrapText="1"/>
    </xf>
    <xf numFmtId="49" fontId="2" fillId="0" borderId="19" xfId="53" applyNumberFormat="1" applyFont="1" applyBorder="1" applyAlignment="1">
      <alignment horizontal="center" vertical="top"/>
      <protection/>
    </xf>
    <xf numFmtId="0" fontId="18" fillId="0" borderId="0" xfId="0" applyFont="1" applyFill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49" fontId="18" fillId="0" borderId="19" xfId="0" applyNumberFormat="1" applyFont="1" applyFill="1" applyBorder="1" applyAlignment="1">
      <alignment horizontal="left" wrapText="1"/>
    </xf>
    <xf numFmtId="175" fontId="19" fillId="0" borderId="19" xfId="0" applyNumberFormat="1" applyFont="1" applyFill="1" applyBorder="1" applyAlignment="1">
      <alignment horizontal="left" wrapText="1"/>
    </xf>
    <xf numFmtId="175" fontId="19" fillId="0" borderId="25" xfId="0" applyNumberFormat="1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49" fontId="19" fillId="0" borderId="19" xfId="0" applyNumberFormat="1" applyFont="1" applyFill="1" applyBorder="1" applyAlignment="1">
      <alignment horizontal="left" wrapText="1"/>
    </xf>
    <xf numFmtId="175" fontId="18" fillId="0" borderId="19" xfId="0" applyNumberFormat="1" applyFont="1" applyFill="1" applyBorder="1" applyAlignment="1">
      <alignment horizontal="left" wrapText="1"/>
    </xf>
    <xf numFmtId="175" fontId="18" fillId="0" borderId="25" xfId="0" applyNumberFormat="1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wrapText="1"/>
    </xf>
    <xf numFmtId="49" fontId="20" fillId="0" borderId="19" xfId="0" applyNumberFormat="1" applyFont="1" applyFill="1" applyBorder="1" applyAlignment="1">
      <alignment horizontal="left" wrapText="1"/>
    </xf>
    <xf numFmtId="49" fontId="21" fillId="0" borderId="19" xfId="0" applyNumberFormat="1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left" vertical="distributed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19" xfId="0" applyNumberFormat="1" applyFont="1" applyFill="1" applyBorder="1" applyAlignment="1">
      <alignment horizontal="left" wrapText="1"/>
    </xf>
    <xf numFmtId="181" fontId="18" fillId="0" borderId="19" xfId="0" applyNumberFormat="1" applyFont="1" applyFill="1" applyBorder="1" applyAlignment="1">
      <alignment horizontal="left" wrapText="1"/>
    </xf>
    <xf numFmtId="181" fontId="18" fillId="0" borderId="25" xfId="0" applyNumberFormat="1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justify" wrapText="1"/>
    </xf>
    <xf numFmtId="0" fontId="21" fillId="0" borderId="21" xfId="0" applyNumberFormat="1" applyFont="1" applyFill="1" applyBorder="1" applyAlignment="1">
      <alignment horizontal="justify" wrapText="1"/>
    </xf>
    <xf numFmtId="0" fontId="19" fillId="0" borderId="19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left" vertical="center" wrapText="1"/>
    </xf>
    <xf numFmtId="175" fontId="18" fillId="0" borderId="19" xfId="0" applyNumberFormat="1" applyFont="1" applyFill="1" applyBorder="1" applyAlignment="1">
      <alignment horizontal="center" wrapText="1"/>
    </xf>
    <xf numFmtId="175" fontId="18" fillId="0" borderId="25" xfId="0" applyNumberFormat="1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left" wrapText="1"/>
    </xf>
    <xf numFmtId="49" fontId="18" fillId="0" borderId="26" xfId="0" applyNumberFormat="1" applyFont="1" applyFill="1" applyBorder="1" applyAlignment="1">
      <alignment horizontal="left" wrapText="1"/>
    </xf>
    <xf numFmtId="175" fontId="18" fillId="0" borderId="26" xfId="0" applyNumberFormat="1" applyFont="1" applyFill="1" applyBorder="1" applyAlignment="1">
      <alignment horizontal="left" wrapText="1"/>
    </xf>
    <xf numFmtId="175" fontId="18" fillId="0" borderId="26" xfId="0" applyNumberFormat="1" applyFont="1" applyFill="1" applyBorder="1" applyAlignment="1">
      <alignment horizontal="center" wrapText="1"/>
    </xf>
    <xf numFmtId="175" fontId="18" fillId="0" borderId="27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Alignment="1">
      <alignment horizontal="left" wrapText="1"/>
    </xf>
    <xf numFmtId="175" fontId="18" fillId="0" borderId="0" xfId="0" applyNumberFormat="1" applyFont="1" applyFill="1" applyAlignment="1">
      <alignment horizontal="left" wrapText="1"/>
    </xf>
    <xf numFmtId="0" fontId="18" fillId="0" borderId="23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175" fontId="18" fillId="0" borderId="19" xfId="0" applyNumberFormat="1" applyFont="1" applyFill="1" applyBorder="1" applyAlignment="1">
      <alignment horizontal="center"/>
    </xf>
    <xf numFmtId="175" fontId="18" fillId="0" borderId="25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wrapText="1"/>
    </xf>
    <xf numFmtId="175" fontId="18" fillId="0" borderId="26" xfId="0" applyNumberFormat="1" applyFont="1" applyFill="1" applyBorder="1" applyAlignment="1">
      <alignment horizontal="center"/>
    </xf>
    <xf numFmtId="175" fontId="18" fillId="0" borderId="27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49" fontId="11" fillId="0" borderId="0" xfId="53" applyNumberFormat="1" applyFont="1" applyBorder="1" applyAlignment="1">
      <alignment horizontal="center" wrapText="1"/>
      <protection/>
    </xf>
    <xf numFmtId="0" fontId="0" fillId="0" borderId="0" xfId="53" applyAlignment="1">
      <alignment wrapText="1"/>
      <protection/>
    </xf>
    <xf numFmtId="49" fontId="11" fillId="0" borderId="0" xfId="53" applyNumberFormat="1" applyFont="1" applyBorder="1" applyAlignment="1">
      <alignment horizontal="center" vertical="distributed"/>
      <protection/>
    </xf>
    <xf numFmtId="0" fontId="3" fillId="0" borderId="0" xfId="53" applyFont="1" applyBorder="1" applyAlignment="1">
      <alignment horizontal="center" wrapText="1"/>
      <protection/>
    </xf>
    <xf numFmtId="0" fontId="10" fillId="0" borderId="0" xfId="53" applyFont="1" applyAlignment="1">
      <alignment horizontal="center" wrapText="1"/>
      <protection/>
    </xf>
    <xf numFmtId="0" fontId="0" fillId="0" borderId="0" xfId="53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vertical="distributed" wrapText="1"/>
      <protection/>
    </xf>
    <xf numFmtId="0" fontId="3" fillId="0" borderId="0" xfId="53" applyFont="1" applyAlignment="1">
      <alignment horizontal="right" vertical="distributed" wrapText="1"/>
      <protection/>
    </xf>
    <xf numFmtId="0" fontId="10" fillId="0" borderId="0" xfId="53" applyFont="1" applyAlignment="1">
      <alignment wrapText="1"/>
      <protection/>
    </xf>
    <xf numFmtId="0" fontId="0" fillId="0" borderId="0" xfId="53" applyAlignment="1">
      <alignment/>
      <protection/>
    </xf>
    <xf numFmtId="0" fontId="4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49" fontId="18" fillId="0" borderId="19" xfId="0" applyNumberFormat="1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175" fontId="18" fillId="0" borderId="19" xfId="0" applyNumberFormat="1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9" fillId="0" borderId="19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175" fontId="19" fillId="0" borderId="19" xfId="0" applyNumberFormat="1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8" fillId="0" borderId="0" xfId="0" applyFont="1" applyAlignment="1">
      <alignment horizontal="justify"/>
    </xf>
    <xf numFmtId="0" fontId="41" fillId="0" borderId="19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\Dropbox\&#1041;&#1102;&#1076;&#1078;&#1077;&#1090;%202016\&#1088;&#1086;&#1084;&#1072;&#1085;&#1086;&#1074;&#1082;&#1072;%20&#1073;&#1102;&#1076;&#1078;&#1077;&#1090;\&#1080;&#1079;&#1084;5\&#1056;&#1086;&#1084;&#1072;&#1085;&#1086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классификация расходов"/>
    </sheetNames>
    <sheetDataSet>
      <sheetData sheetId="2">
        <row r="11">
          <cell r="A11" t="str">
            <v>Общегосударственные вопросы</v>
          </cell>
        </row>
        <row r="12">
          <cell r="A12" t="str">
            <v>Функционирование высшего должностного лица субъекта Российской Федерации</v>
          </cell>
        </row>
        <row r="21">
          <cell r="A21" t="str">
    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    </cell>
        </row>
        <row r="86">
          <cell r="A86" t="str">
            <v>Резервные фонды</v>
          </cell>
        </row>
        <row r="93">
          <cell r="A93" t="str">
            <v>Национальная оборона</v>
          </cell>
        </row>
        <row r="94">
          <cell r="A94" t="str">
            <v>Мобилизационная и вневойсковая подготовка</v>
          </cell>
        </row>
        <row r="106">
          <cell r="A106" t="str">
            <v>Национальная безопасность и правоохранительная деятельность</v>
          </cell>
        </row>
        <row r="107">
          <cell r="A107" t="str">
            <v>Органы юстиции</v>
          </cell>
        </row>
        <row r="114">
          <cell r="A114" t="str">
            <v>Обеспечение пожарной безопасности</v>
          </cell>
        </row>
        <row r="125">
          <cell r="A125" t="str">
            <v>Национальная экономика</v>
          </cell>
        </row>
        <row r="126">
          <cell r="A126" t="str">
            <v>Дорожное хозяйство (дорожные фонды)</v>
          </cell>
        </row>
        <row r="151">
          <cell r="A151" t="str">
            <v>Другие вопросы в области национальной экономики</v>
          </cell>
        </row>
        <row r="211">
          <cell r="A211" t="str">
            <v>Жилищно-коммунальное хозяйство</v>
          </cell>
        </row>
        <row r="212">
          <cell r="A212" t="str">
            <v>Благоустройство</v>
          </cell>
        </row>
        <row r="239">
          <cell r="A239" t="str">
            <v>Образование</v>
          </cell>
        </row>
        <row r="240">
          <cell r="A240" t="str">
            <v>Молодежная политика и оздоровление детей</v>
          </cell>
        </row>
        <row r="246">
          <cell r="A246" t="str">
            <v>Культура и кинематография</v>
          </cell>
        </row>
        <row r="247">
          <cell r="A247" t="str">
            <v>Культура  </v>
          </cell>
        </row>
        <row r="255">
          <cell r="A255" t="str">
            <v>Другие вопросы в области культуры и кинематографии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110" zoomScaleNormal="90" zoomScaleSheetLayoutView="110" zoomScalePageLayoutView="0" workbookViewId="0" topLeftCell="A1">
      <selection activeCell="B1" sqref="B1"/>
    </sheetView>
  </sheetViews>
  <sheetFormatPr defaultColWidth="9.00390625" defaultRowHeight="12.75"/>
  <cols>
    <col min="1" max="1" width="27.25390625" style="66" customWidth="1"/>
    <col min="2" max="2" width="45.375" style="67" customWidth="1"/>
    <col min="3" max="3" width="15.75390625" style="75" customWidth="1"/>
    <col min="4" max="4" width="13.375" style="75" customWidth="1"/>
    <col min="5" max="5" width="16.625" style="75" customWidth="1"/>
    <col min="6" max="8" width="9.00390625" style="1" customWidth="1"/>
    <col min="9" max="9" width="10.75390625" style="1" bestFit="1" customWidth="1"/>
    <col min="10" max="16384" width="9.00390625" style="1" customWidth="1"/>
  </cols>
  <sheetData>
    <row r="1" spans="3:6" ht="80.25" customHeight="1">
      <c r="C1" s="157" t="s">
        <v>416</v>
      </c>
      <c r="D1" s="158"/>
      <c r="E1" s="136"/>
      <c r="F1" s="137"/>
    </row>
    <row r="2" spans="1:11" ht="67.5" customHeight="1">
      <c r="A2" s="142" t="s">
        <v>390</v>
      </c>
      <c r="B2" s="142"/>
      <c r="C2" s="142"/>
      <c r="D2" s="142"/>
      <c r="E2" s="142"/>
      <c r="F2" s="60"/>
      <c r="G2" s="60"/>
      <c r="H2" s="60"/>
      <c r="I2" s="60"/>
      <c r="J2" s="60"/>
      <c r="K2" s="60"/>
    </row>
    <row r="3" spans="1:11" ht="54" customHeight="1" hidden="1">
      <c r="A3" s="68"/>
      <c r="B3" s="68"/>
      <c r="C3" s="68"/>
      <c r="D3" s="68"/>
      <c r="E3" s="68"/>
      <c r="F3" s="61"/>
      <c r="G3" s="61"/>
      <c r="H3" s="61"/>
      <c r="I3" s="61"/>
      <c r="J3" s="61"/>
      <c r="K3" s="61"/>
    </row>
    <row r="4" spans="1:11" ht="15.75">
      <c r="A4" s="68"/>
      <c r="B4" s="68"/>
      <c r="C4" s="68"/>
      <c r="D4" s="68"/>
      <c r="E4" s="68"/>
      <c r="F4" s="61"/>
      <c r="G4" s="61"/>
      <c r="H4" s="61"/>
      <c r="I4" s="61"/>
      <c r="J4" s="61"/>
      <c r="K4" s="61"/>
    </row>
    <row r="5" spans="1:5" ht="47.25">
      <c r="A5" s="69"/>
      <c r="B5" s="70" t="s">
        <v>0</v>
      </c>
      <c r="C5" s="71">
        <v>2018</v>
      </c>
      <c r="D5" s="71">
        <v>2019</v>
      </c>
      <c r="E5" s="71">
        <v>2020</v>
      </c>
    </row>
    <row r="6" spans="1:5" ht="31.5">
      <c r="A6" s="72" t="s">
        <v>1</v>
      </c>
      <c r="B6" s="73" t="s">
        <v>2</v>
      </c>
      <c r="C6" s="74">
        <f>C7+C8</f>
        <v>398.276</v>
      </c>
      <c r="D6" s="74">
        <f>D7+D8</f>
        <v>300</v>
      </c>
      <c r="E6" s="74">
        <f>E7+E8</f>
        <v>300</v>
      </c>
    </row>
    <row r="7" spans="1:5" ht="105.75">
      <c r="A7" s="159" t="s">
        <v>3</v>
      </c>
      <c r="B7" s="160" t="s">
        <v>4</v>
      </c>
      <c r="C7" s="161">
        <v>398.276</v>
      </c>
      <c r="D7" s="161">
        <v>300</v>
      </c>
      <c r="E7" s="161">
        <v>300</v>
      </c>
    </row>
    <row r="8" spans="1:5" ht="150.75">
      <c r="A8" s="159" t="s">
        <v>5</v>
      </c>
      <c r="B8" s="162" t="s">
        <v>6</v>
      </c>
      <c r="C8" s="161">
        <v>0</v>
      </c>
      <c r="D8" s="161">
        <v>0</v>
      </c>
      <c r="E8" s="161">
        <v>0</v>
      </c>
    </row>
    <row r="9" spans="1:5" s="3" customFormat="1" ht="47.25">
      <c r="A9" s="163" t="s">
        <v>7</v>
      </c>
      <c r="B9" s="164" t="s">
        <v>8</v>
      </c>
      <c r="C9" s="165">
        <f>C10+C11+C12+C13</f>
        <v>248.26727</v>
      </c>
      <c r="D9" s="165">
        <f>D10+D11+D12+D13</f>
        <v>280.07615</v>
      </c>
      <c r="E9" s="165">
        <f>E10+E11+E12+E13</f>
        <v>289.09846999999996</v>
      </c>
    </row>
    <row r="10" spans="1:5" ht="60.75">
      <c r="A10" s="159" t="s">
        <v>9</v>
      </c>
      <c r="B10" s="162" t="s">
        <v>10</v>
      </c>
      <c r="C10" s="161">
        <v>92.60699</v>
      </c>
      <c r="D10" s="161">
        <v>104.96298</v>
      </c>
      <c r="E10" s="161">
        <v>109.97097</v>
      </c>
    </row>
    <row r="11" spans="1:5" ht="90.75">
      <c r="A11" s="159" t="s">
        <v>11</v>
      </c>
      <c r="B11" s="162" t="s">
        <v>12</v>
      </c>
      <c r="C11" s="161">
        <v>0.71073</v>
      </c>
      <c r="D11" s="161">
        <v>0.73719</v>
      </c>
      <c r="E11" s="161">
        <v>0.7507</v>
      </c>
    </row>
    <row r="12" spans="1:5" ht="75.75">
      <c r="A12" s="159" t="s">
        <v>13</v>
      </c>
      <c r="B12" s="162" t="s">
        <v>14</v>
      </c>
      <c r="C12" s="161">
        <v>169.27049</v>
      </c>
      <c r="D12" s="161">
        <v>188.58637</v>
      </c>
      <c r="E12" s="161">
        <v>197.42167</v>
      </c>
    </row>
    <row r="13" spans="1:5" ht="75.75">
      <c r="A13" s="159" t="s">
        <v>15</v>
      </c>
      <c r="B13" s="160" t="s">
        <v>16</v>
      </c>
      <c r="C13" s="161">
        <v>-14.32094</v>
      </c>
      <c r="D13" s="161">
        <v>-14.21039</v>
      </c>
      <c r="E13" s="161">
        <v>-19.04487</v>
      </c>
    </row>
    <row r="14" spans="1:5" ht="31.5">
      <c r="A14" s="163" t="s">
        <v>17</v>
      </c>
      <c r="B14" s="166" t="s">
        <v>18</v>
      </c>
      <c r="C14" s="165">
        <f>C15</f>
        <v>150</v>
      </c>
      <c r="D14" s="165">
        <f>D15</f>
        <v>250</v>
      </c>
      <c r="E14" s="165">
        <f>E15</f>
        <v>250</v>
      </c>
    </row>
    <row r="15" spans="1:5" ht="30.75">
      <c r="A15" s="159" t="s">
        <v>19</v>
      </c>
      <c r="B15" s="160" t="s">
        <v>20</v>
      </c>
      <c r="C15" s="161">
        <v>150</v>
      </c>
      <c r="D15" s="161">
        <v>250</v>
      </c>
      <c r="E15" s="161">
        <v>250</v>
      </c>
    </row>
    <row r="16" spans="1:5" ht="31.5">
      <c r="A16" s="163" t="s">
        <v>21</v>
      </c>
      <c r="B16" s="166" t="s">
        <v>22</v>
      </c>
      <c r="C16" s="165">
        <f>C17+C18</f>
        <v>468.527</v>
      </c>
      <c r="D16" s="165">
        <f>D17+D18</f>
        <v>746</v>
      </c>
      <c r="E16" s="165">
        <f>E17+E18</f>
        <v>750</v>
      </c>
    </row>
    <row r="17" spans="1:5" ht="75.75">
      <c r="A17" s="159" t="s">
        <v>23</v>
      </c>
      <c r="B17" s="160" t="s">
        <v>404</v>
      </c>
      <c r="C17" s="161">
        <v>40</v>
      </c>
      <c r="D17" s="161">
        <v>150</v>
      </c>
      <c r="E17" s="161">
        <v>150</v>
      </c>
    </row>
    <row r="18" spans="1:5" s="3" customFormat="1" ht="31.5">
      <c r="A18" s="163" t="s">
        <v>24</v>
      </c>
      <c r="B18" s="160" t="s">
        <v>25</v>
      </c>
      <c r="C18" s="165">
        <f>C19+C20</f>
        <v>428.527</v>
      </c>
      <c r="D18" s="165">
        <f>D19+D20</f>
        <v>596</v>
      </c>
      <c r="E18" s="165">
        <f>E19+E20</f>
        <v>600</v>
      </c>
    </row>
    <row r="19" spans="1:5" ht="60.75">
      <c r="A19" s="159" t="s">
        <v>26</v>
      </c>
      <c r="B19" s="160" t="s">
        <v>405</v>
      </c>
      <c r="C19" s="161">
        <v>348.527</v>
      </c>
      <c r="D19" s="161">
        <v>446</v>
      </c>
      <c r="E19" s="161">
        <v>450</v>
      </c>
    </row>
    <row r="20" spans="1:5" ht="60.75">
      <c r="A20" s="159" t="s">
        <v>27</v>
      </c>
      <c r="B20" s="160" t="s">
        <v>406</v>
      </c>
      <c r="C20" s="161">
        <v>80</v>
      </c>
      <c r="D20" s="161">
        <v>150</v>
      </c>
      <c r="E20" s="161">
        <v>150</v>
      </c>
    </row>
    <row r="21" spans="1:5" s="3" customFormat="1" ht="31.5">
      <c r="A21" s="163" t="s">
        <v>28</v>
      </c>
      <c r="B21" s="166" t="s">
        <v>29</v>
      </c>
      <c r="C21" s="165">
        <v>8</v>
      </c>
      <c r="D21" s="165">
        <v>5</v>
      </c>
      <c r="E21" s="165">
        <v>5</v>
      </c>
    </row>
    <row r="22" spans="1:5" s="3" customFormat="1" ht="78.75">
      <c r="A22" s="163" t="s">
        <v>30</v>
      </c>
      <c r="B22" s="166" t="s">
        <v>31</v>
      </c>
      <c r="C22" s="165">
        <f>C23</f>
        <v>311</v>
      </c>
      <c r="D22" s="165">
        <f>D23</f>
        <v>221</v>
      </c>
      <c r="E22" s="165">
        <f>E23</f>
        <v>241</v>
      </c>
    </row>
    <row r="23" spans="1:5" s="3" customFormat="1" ht="45.75">
      <c r="A23" s="159" t="s">
        <v>32</v>
      </c>
      <c r="B23" s="160" t="s">
        <v>33</v>
      </c>
      <c r="C23" s="165">
        <f>C24+C25</f>
        <v>311</v>
      </c>
      <c r="D23" s="165">
        <f>D24+D25</f>
        <v>221</v>
      </c>
      <c r="E23" s="165">
        <f>E24+E25</f>
        <v>241</v>
      </c>
    </row>
    <row r="24" spans="1:5" s="3" customFormat="1" ht="105.75">
      <c r="A24" s="159" t="s">
        <v>165</v>
      </c>
      <c r="B24" s="160" t="s">
        <v>407</v>
      </c>
      <c r="C24" s="165">
        <v>290</v>
      </c>
      <c r="D24" s="165">
        <v>200</v>
      </c>
      <c r="E24" s="165">
        <v>220</v>
      </c>
    </row>
    <row r="25" spans="1:5" s="3" customFormat="1" ht="123" customHeight="1">
      <c r="A25" s="159" t="s">
        <v>388</v>
      </c>
      <c r="B25" s="167" t="s">
        <v>408</v>
      </c>
      <c r="C25" s="165">
        <v>21</v>
      </c>
      <c r="D25" s="165">
        <v>21</v>
      </c>
      <c r="E25" s="165">
        <v>21</v>
      </c>
    </row>
    <row r="26" spans="1:5" s="3" customFormat="1" ht="15.75">
      <c r="A26" s="163"/>
      <c r="B26" s="166" t="s">
        <v>34</v>
      </c>
      <c r="C26" s="165">
        <v>1584.07027</v>
      </c>
      <c r="D26" s="165">
        <f>D6+D9+D14+D16+D21+D22</f>
        <v>1802.0761499999999</v>
      </c>
      <c r="E26" s="165">
        <f>E6+E9+E14+E16+E21+E22</f>
        <v>1835.09847</v>
      </c>
    </row>
    <row r="27" spans="1:5" s="3" customFormat="1" ht="15.75">
      <c r="A27" s="163" t="s">
        <v>35</v>
      </c>
      <c r="B27" s="166" t="s">
        <v>36</v>
      </c>
      <c r="C27" s="165">
        <v>2278.42</v>
      </c>
      <c r="D27" s="165">
        <v>1627.936</v>
      </c>
      <c r="E27" s="165">
        <v>1516.681</v>
      </c>
    </row>
    <row r="28" spans="1:5" ht="60.75">
      <c r="A28" s="159" t="s">
        <v>37</v>
      </c>
      <c r="B28" s="160" t="s">
        <v>38</v>
      </c>
      <c r="C28" s="161">
        <v>1536</v>
      </c>
      <c r="D28" s="161">
        <v>1530</v>
      </c>
      <c r="E28" s="161">
        <v>1416</v>
      </c>
    </row>
    <row r="29" spans="1:5" s="3" customFormat="1" ht="31.5">
      <c r="A29" s="163" t="s">
        <v>39</v>
      </c>
      <c r="B29" s="166" t="s">
        <v>40</v>
      </c>
      <c r="C29" s="165">
        <f>C30</f>
        <v>1536</v>
      </c>
      <c r="D29" s="165">
        <f>D30</f>
        <v>1530</v>
      </c>
      <c r="E29" s="165">
        <f>E30</f>
        <v>1416</v>
      </c>
    </row>
    <row r="30" spans="1:5" ht="45.75">
      <c r="A30" s="159" t="s">
        <v>300</v>
      </c>
      <c r="B30" s="160" t="s">
        <v>41</v>
      </c>
      <c r="C30" s="161">
        <v>1536</v>
      </c>
      <c r="D30" s="161">
        <v>1530</v>
      </c>
      <c r="E30" s="161">
        <v>1416</v>
      </c>
    </row>
    <row r="31" spans="1:5" ht="120" customHeight="1">
      <c r="A31" s="163" t="s">
        <v>299</v>
      </c>
      <c r="B31" s="168" t="s">
        <v>283</v>
      </c>
      <c r="C31" s="161">
        <v>0</v>
      </c>
      <c r="D31" s="161">
        <v>0</v>
      </c>
      <c r="E31" s="161">
        <v>0</v>
      </c>
    </row>
    <row r="32" spans="1:5" ht="120.75">
      <c r="A32" s="163" t="s">
        <v>298</v>
      </c>
      <c r="B32" s="160" t="s">
        <v>42</v>
      </c>
      <c r="C32" s="161">
        <v>19</v>
      </c>
      <c r="D32" s="161">
        <v>20</v>
      </c>
      <c r="E32" s="161">
        <v>20</v>
      </c>
    </row>
    <row r="33" spans="1:5" ht="15.75">
      <c r="A33" s="169" t="s">
        <v>391</v>
      </c>
      <c r="B33" s="170" t="s">
        <v>392</v>
      </c>
      <c r="C33" s="161">
        <v>44</v>
      </c>
      <c r="D33" s="161"/>
      <c r="E33" s="161"/>
    </row>
    <row r="34" spans="1:5" ht="30.75">
      <c r="A34" s="171" t="s">
        <v>301</v>
      </c>
      <c r="B34" s="172" t="s">
        <v>302</v>
      </c>
      <c r="C34" s="161">
        <v>602.3</v>
      </c>
      <c r="D34" s="161"/>
      <c r="E34" s="161"/>
    </row>
    <row r="35" spans="1:5" s="3" customFormat="1" ht="31.5">
      <c r="A35" s="163" t="s">
        <v>294</v>
      </c>
      <c r="B35" s="166" t="s">
        <v>43</v>
      </c>
      <c r="C35" s="165">
        <v>77.12</v>
      </c>
      <c r="D35" s="165">
        <v>77.936</v>
      </c>
      <c r="E35" s="165">
        <v>80.681</v>
      </c>
    </row>
    <row r="36" spans="1:5" ht="45.75">
      <c r="A36" s="159" t="s">
        <v>295</v>
      </c>
      <c r="B36" s="160" t="s">
        <v>44</v>
      </c>
      <c r="C36" s="161">
        <f>C37</f>
        <v>2.82</v>
      </c>
      <c r="D36" s="161">
        <f>D37</f>
        <v>2.82</v>
      </c>
      <c r="E36" s="161">
        <f>E37</f>
        <v>2.82</v>
      </c>
    </row>
    <row r="37" spans="1:5" ht="45.75">
      <c r="A37" s="159" t="s">
        <v>295</v>
      </c>
      <c r="B37" s="160" t="s">
        <v>45</v>
      </c>
      <c r="C37" s="161">
        <v>2.82</v>
      </c>
      <c r="D37" s="161">
        <v>2.82</v>
      </c>
      <c r="E37" s="161">
        <v>2.82</v>
      </c>
    </row>
    <row r="38" spans="1:5" ht="60.75">
      <c r="A38" s="159" t="s">
        <v>296</v>
      </c>
      <c r="B38" s="160" t="s">
        <v>46</v>
      </c>
      <c r="C38" s="161">
        <v>74.3</v>
      </c>
      <c r="D38" s="161">
        <v>75.116</v>
      </c>
      <c r="E38" s="161">
        <v>77.861</v>
      </c>
    </row>
    <row r="39" spans="1:5" ht="75.75">
      <c r="A39" s="159" t="s">
        <v>297</v>
      </c>
      <c r="B39" s="162" t="s">
        <v>47</v>
      </c>
      <c r="C39" s="161">
        <v>74.3</v>
      </c>
      <c r="D39" s="161">
        <v>75.116</v>
      </c>
      <c r="E39" s="161">
        <v>77.861</v>
      </c>
    </row>
    <row r="40" spans="1:5" ht="15.75">
      <c r="A40" s="159"/>
      <c r="B40" s="160" t="s">
        <v>48</v>
      </c>
      <c r="C40" s="161">
        <f>C26+C27</f>
        <v>3862.4902700000002</v>
      </c>
      <c r="D40" s="161">
        <f>D26+D27</f>
        <v>3430.0121499999996</v>
      </c>
      <c r="E40" s="161">
        <f>E26+E27</f>
        <v>3351.77947</v>
      </c>
    </row>
    <row r="41" spans="1:5" ht="15.75">
      <c r="A41" s="159"/>
      <c r="B41" s="160" t="s">
        <v>49</v>
      </c>
      <c r="C41" s="161">
        <v>0</v>
      </c>
      <c r="D41" s="161">
        <v>0</v>
      </c>
      <c r="E41" s="161">
        <v>0</v>
      </c>
    </row>
  </sheetData>
  <sheetProtection selectLockedCells="1" selectUnlockedCells="1"/>
  <mergeCells count="3">
    <mergeCell ref="E1:F1"/>
    <mergeCell ref="C1:D1"/>
    <mergeCell ref="A2:E2"/>
  </mergeCells>
  <printOptions/>
  <pageMargins left="0.7480314960629921" right="0.7480314960629921" top="0.3937007874015748" bottom="0.3937007874015748" header="0.5118110236220472" footer="0.5118110236220472"/>
  <pageSetup fitToHeight="3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="110" zoomScaleNormal="90" zoomScaleSheetLayoutView="110" zoomScalePageLayoutView="0" workbookViewId="0" topLeftCell="A1">
      <selection activeCell="B6" sqref="B6"/>
    </sheetView>
  </sheetViews>
  <sheetFormatPr defaultColWidth="9.00390625" defaultRowHeight="12.75"/>
  <cols>
    <col min="1" max="1" width="9.00390625" style="76" customWidth="1"/>
    <col min="2" max="2" width="59.625" style="77" customWidth="1"/>
    <col min="3" max="3" width="20.875" style="78" customWidth="1"/>
    <col min="4" max="4" width="19.375" style="78" customWidth="1"/>
    <col min="5" max="5" width="17.00390625" style="78" customWidth="1"/>
    <col min="6" max="7" width="9.00390625" style="58" customWidth="1"/>
    <col min="8" max="8" width="16.00390625" style="58" bestFit="1" customWidth="1"/>
    <col min="9" max="16384" width="9.00390625" style="58" customWidth="1"/>
  </cols>
  <sheetData>
    <row r="1" spans="4:5" ht="76.5" customHeight="1">
      <c r="D1" s="138" t="s">
        <v>419</v>
      </c>
      <c r="E1" s="139"/>
    </row>
    <row r="2" spans="1:3" ht="60" customHeight="1">
      <c r="A2" s="140" t="s">
        <v>393</v>
      </c>
      <c r="B2" s="140"/>
      <c r="C2" s="140"/>
    </row>
    <row r="3" ht="19.5" thickBot="1"/>
    <row r="4" spans="1:5" ht="18.75">
      <c r="A4" s="79"/>
      <c r="B4" s="124" t="s">
        <v>167</v>
      </c>
      <c r="C4" s="125">
        <v>2018</v>
      </c>
      <c r="D4" s="125">
        <v>2019</v>
      </c>
      <c r="E4" s="126">
        <v>2020</v>
      </c>
    </row>
    <row r="5" spans="1:8" ht="18.75">
      <c r="A5" s="80" t="s">
        <v>168</v>
      </c>
      <c r="B5" s="127" t="str">
        <f>'[1]классификация расходов'!A11</f>
        <v>Общегосударственные вопросы</v>
      </c>
      <c r="C5" s="128">
        <v>1419.4956</v>
      </c>
      <c r="D5" s="128">
        <v>1504.503</v>
      </c>
      <c r="E5" s="129">
        <v>1457.503</v>
      </c>
      <c r="H5" s="59"/>
    </row>
    <row r="6" spans="1:5" ht="31.5">
      <c r="A6" s="80" t="s">
        <v>169</v>
      </c>
      <c r="B6" s="127" t="str">
        <f>'[1]классификация расходов'!A12</f>
        <v>Функционирование высшего должностного лица субъекта Российской Федерации</v>
      </c>
      <c r="C6" s="128">
        <v>404</v>
      </c>
      <c r="D6" s="128">
        <v>404</v>
      </c>
      <c r="E6" s="129">
        <v>404</v>
      </c>
    </row>
    <row r="7" spans="1:5" ht="61.5">
      <c r="A7" s="80" t="s">
        <v>170</v>
      </c>
      <c r="B7" s="127" t="str">
        <f>'[1]классификация расходов'!A21</f>
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</c>
      <c r="C7" s="128">
        <v>995.4956</v>
      </c>
      <c r="D7" s="128">
        <v>1080.503</v>
      </c>
      <c r="E7" s="129">
        <v>1033.503</v>
      </c>
    </row>
    <row r="8" spans="1:5" ht="48">
      <c r="A8" s="80" t="s">
        <v>374</v>
      </c>
      <c r="B8" s="112" t="s">
        <v>315</v>
      </c>
      <c r="C8" s="128">
        <f>'3 '!K77</f>
        <v>20</v>
      </c>
      <c r="D8" s="128">
        <v>20</v>
      </c>
      <c r="E8" s="129">
        <f>'3 '!M77</f>
        <v>20</v>
      </c>
    </row>
    <row r="9" spans="1:5" ht="18.75">
      <c r="A9" s="80" t="s">
        <v>171</v>
      </c>
      <c r="B9" s="127" t="str">
        <f>'[1]классификация расходов'!A86</f>
        <v>Резервные фонды</v>
      </c>
      <c r="C9" s="128">
        <f>'3 '!K84</f>
        <v>0</v>
      </c>
      <c r="D9" s="128">
        <v>0</v>
      </c>
      <c r="E9" s="129">
        <v>0</v>
      </c>
    </row>
    <row r="10" spans="1:5" ht="18.75">
      <c r="A10" s="80" t="s">
        <v>172</v>
      </c>
      <c r="B10" s="127" t="str">
        <f>'[1]классификация расходов'!A93</f>
        <v>Национальная оборона</v>
      </c>
      <c r="C10" s="128">
        <v>74.3</v>
      </c>
      <c r="D10" s="128">
        <v>75.116</v>
      </c>
      <c r="E10" s="129">
        <v>77.861</v>
      </c>
    </row>
    <row r="11" spans="1:5" ht="18.75">
      <c r="A11" s="80" t="s">
        <v>173</v>
      </c>
      <c r="B11" s="127" t="str">
        <f>'[1]классификация расходов'!A94</f>
        <v>Мобилизационная и вневойсковая подготовка</v>
      </c>
      <c r="C11" s="128">
        <f>C10</f>
        <v>74.3</v>
      </c>
      <c r="D11" s="128">
        <v>75.116</v>
      </c>
      <c r="E11" s="129">
        <f>E10</f>
        <v>77.861</v>
      </c>
    </row>
    <row r="12" spans="1:5" ht="31.5">
      <c r="A12" s="80" t="s">
        <v>174</v>
      </c>
      <c r="B12" s="127" t="str">
        <f>'[1]классификация расходов'!A106</f>
        <v>Национальная безопасность и правоохранительная деятельность</v>
      </c>
      <c r="C12" s="128">
        <v>195.945</v>
      </c>
      <c r="D12" s="128">
        <v>286.75</v>
      </c>
      <c r="E12" s="129">
        <v>286.75</v>
      </c>
    </row>
    <row r="13" spans="1:5" ht="18.75">
      <c r="A13" s="80" t="s">
        <v>175</v>
      </c>
      <c r="B13" s="127" t="str">
        <f>'[1]классификация расходов'!A107</f>
        <v>Органы юстиции</v>
      </c>
      <c r="C13" s="128">
        <v>2.82</v>
      </c>
      <c r="D13" s="128">
        <v>2.82</v>
      </c>
      <c r="E13" s="129">
        <v>2.82</v>
      </c>
    </row>
    <row r="14" spans="1:5" ht="48">
      <c r="A14" s="80" t="s">
        <v>375</v>
      </c>
      <c r="B14" s="112" t="s">
        <v>322</v>
      </c>
      <c r="C14" s="128">
        <v>0</v>
      </c>
      <c r="D14" s="128">
        <v>0</v>
      </c>
      <c r="E14" s="129">
        <v>0</v>
      </c>
    </row>
    <row r="15" spans="1:5" ht="18.75">
      <c r="A15" s="80" t="s">
        <v>176</v>
      </c>
      <c r="B15" s="127" t="str">
        <f>'[1]классификация расходов'!A114</f>
        <v>Обеспечение пожарной безопасности</v>
      </c>
      <c r="C15" s="128">
        <v>181.125</v>
      </c>
      <c r="D15" s="128">
        <v>283.9</v>
      </c>
      <c r="E15" s="129">
        <v>283.93</v>
      </c>
    </row>
    <row r="16" spans="1:5" ht="31.5">
      <c r="A16" s="80" t="s">
        <v>376</v>
      </c>
      <c r="B16" s="127" t="s">
        <v>377</v>
      </c>
      <c r="C16" s="128">
        <f>'3 '!K134</f>
        <v>2</v>
      </c>
      <c r="D16" s="128">
        <v>2</v>
      </c>
      <c r="E16" s="129">
        <f>'3 '!M134</f>
        <v>2</v>
      </c>
    </row>
    <row r="17" spans="1:5" ht="18.75">
      <c r="A17" s="80" t="s">
        <v>177</v>
      </c>
      <c r="B17" s="127" t="str">
        <f>'[1]классификация расходов'!A125</f>
        <v>Национальная экономика</v>
      </c>
      <c r="C17" s="128">
        <v>340.04927</v>
      </c>
      <c r="D17" s="128">
        <v>289.84815</v>
      </c>
      <c r="E17" s="129">
        <v>298.87047</v>
      </c>
    </row>
    <row r="18" spans="1:5" ht="18.75">
      <c r="A18" s="80" t="s">
        <v>178</v>
      </c>
      <c r="B18" s="127" t="str">
        <f>'[1]классификация расходов'!A126</f>
        <v>Дорожное хозяйство (дорожные фонды)</v>
      </c>
      <c r="C18" s="128">
        <v>248.26727</v>
      </c>
      <c r="D18" s="128">
        <v>280.07615</v>
      </c>
      <c r="E18" s="129">
        <v>289.09847</v>
      </c>
    </row>
    <row r="19" spans="1:5" ht="18.75">
      <c r="A19" s="80" t="s">
        <v>179</v>
      </c>
      <c r="B19" s="127" t="str">
        <f>'[1]классификация расходов'!A151</f>
        <v>Другие вопросы в области национальной экономики</v>
      </c>
      <c r="C19" s="128">
        <v>91.782</v>
      </c>
      <c r="D19" s="128">
        <v>9.772</v>
      </c>
      <c r="E19" s="129">
        <v>9.772</v>
      </c>
    </row>
    <row r="20" spans="1:5" ht="18.75">
      <c r="A20" s="80" t="s">
        <v>180</v>
      </c>
      <c r="B20" s="127" t="str">
        <f>'[1]классификация расходов'!A211</f>
        <v>Жилищно-коммунальное хозяйство</v>
      </c>
      <c r="C20" s="128">
        <v>97.56961</v>
      </c>
      <c r="D20" s="128">
        <v>176</v>
      </c>
      <c r="E20" s="129">
        <v>100</v>
      </c>
    </row>
    <row r="21" spans="1:5" ht="18.75">
      <c r="A21" s="80" t="s">
        <v>181</v>
      </c>
      <c r="B21" s="127" t="s">
        <v>182</v>
      </c>
      <c r="C21" s="128">
        <f>'3 '!K216</f>
        <v>0</v>
      </c>
      <c r="D21" s="128">
        <f>'3 '!L216</f>
        <v>0</v>
      </c>
      <c r="E21" s="129">
        <f>'3 '!M216</f>
        <v>0</v>
      </c>
    </row>
    <row r="22" spans="1:5" ht="18.75">
      <c r="A22" s="80" t="s">
        <v>183</v>
      </c>
      <c r="B22" s="127" t="str">
        <f>'[1]классификация расходов'!A212</f>
        <v>Благоустройство</v>
      </c>
      <c r="C22" s="128">
        <v>98.28361</v>
      </c>
      <c r="D22" s="128">
        <v>180</v>
      </c>
      <c r="E22" s="129">
        <v>100</v>
      </c>
    </row>
    <row r="23" spans="1:5" ht="18.75">
      <c r="A23" s="80" t="s">
        <v>184</v>
      </c>
      <c r="B23" s="127" t="str">
        <f>'[1]классификация расходов'!A239</f>
        <v>Образование</v>
      </c>
      <c r="C23" s="128">
        <v>0.825</v>
      </c>
      <c r="D23" s="128">
        <v>0.895</v>
      </c>
      <c r="E23" s="129">
        <v>0.895</v>
      </c>
    </row>
    <row r="24" spans="1:5" ht="18.75">
      <c r="A24" s="80" t="s">
        <v>185</v>
      </c>
      <c r="B24" s="127" t="str">
        <f>'[1]классификация расходов'!A240</f>
        <v>Молодежная политика и оздоровление детей</v>
      </c>
      <c r="C24" s="128">
        <f>C23</f>
        <v>0.825</v>
      </c>
      <c r="D24" s="128">
        <v>0.895</v>
      </c>
      <c r="E24" s="129">
        <v>0.895</v>
      </c>
    </row>
    <row r="25" spans="1:5" ht="18.75">
      <c r="A25" s="80" t="s">
        <v>186</v>
      </c>
      <c r="B25" s="127" t="str">
        <f>'[1]классификация расходов'!A246</f>
        <v>Культура и кинематография</v>
      </c>
      <c r="C25" s="128">
        <v>1058.9</v>
      </c>
      <c r="D25" s="128">
        <v>1058.9</v>
      </c>
      <c r="E25" s="129">
        <v>1058.9</v>
      </c>
    </row>
    <row r="26" spans="1:5" ht="18.75">
      <c r="A26" s="80" t="s">
        <v>187</v>
      </c>
      <c r="B26" s="127" t="str">
        <f>'[1]классификация расходов'!A247</f>
        <v>Культура  </v>
      </c>
      <c r="C26" s="128">
        <v>837.8</v>
      </c>
      <c r="D26" s="128">
        <v>837.8</v>
      </c>
      <c r="E26" s="129">
        <v>837.8</v>
      </c>
    </row>
    <row r="27" spans="1:5" ht="31.5">
      <c r="A27" s="80" t="s">
        <v>188</v>
      </c>
      <c r="B27" s="127" t="str">
        <f>'[1]классификация расходов'!A255</f>
        <v>Другие вопросы в области культуры и кинематографии</v>
      </c>
      <c r="C27" s="128">
        <v>221.1</v>
      </c>
      <c r="D27" s="128">
        <v>221.1</v>
      </c>
      <c r="E27" s="129">
        <v>221.1</v>
      </c>
    </row>
    <row r="28" spans="1:5" ht="18.75">
      <c r="A28" s="80" t="s">
        <v>378</v>
      </c>
      <c r="B28" s="113" t="s">
        <v>369</v>
      </c>
      <c r="C28" s="128">
        <f>'3 '!K285</f>
        <v>774.6</v>
      </c>
      <c r="D28" s="128">
        <f>'3 '!L285</f>
        <v>0</v>
      </c>
      <c r="E28" s="129">
        <f>'3 '!M285</f>
        <v>0</v>
      </c>
    </row>
    <row r="29" spans="1:5" ht="45">
      <c r="A29" s="80" t="s">
        <v>379</v>
      </c>
      <c r="B29" s="130" t="s">
        <v>370</v>
      </c>
      <c r="C29" s="128">
        <f>'3 '!K286</f>
        <v>0</v>
      </c>
      <c r="D29" s="128">
        <f>'3 '!L286</f>
        <v>0</v>
      </c>
      <c r="E29" s="129">
        <f>'3 '!M286</f>
        <v>0</v>
      </c>
    </row>
    <row r="30" spans="1:5" ht="76.5">
      <c r="A30" s="80" t="s">
        <v>284</v>
      </c>
      <c r="B30" s="113" t="s">
        <v>282</v>
      </c>
      <c r="C30" s="128">
        <v>774.6</v>
      </c>
      <c r="D30" s="128">
        <v>0</v>
      </c>
      <c r="E30" s="129">
        <v>0</v>
      </c>
    </row>
    <row r="31" spans="1:5" ht="18.75">
      <c r="A31" s="80"/>
      <c r="B31" s="113" t="s">
        <v>260</v>
      </c>
      <c r="C31" s="128">
        <f>'3 '!K304</f>
        <v>0</v>
      </c>
      <c r="D31" s="128">
        <v>38</v>
      </c>
      <c r="E31" s="129">
        <v>71</v>
      </c>
    </row>
    <row r="32" spans="1:8" ht="18.75">
      <c r="A32" s="80"/>
      <c r="B32" s="127" t="s">
        <v>189</v>
      </c>
      <c r="C32" s="128">
        <v>3951.69848</v>
      </c>
      <c r="D32" s="128">
        <v>3430.01215</v>
      </c>
      <c r="E32" s="129">
        <v>3351.77947</v>
      </c>
      <c r="H32" s="59"/>
    </row>
    <row r="33" spans="1:5" ht="19.5" thickBot="1">
      <c r="A33" s="81"/>
      <c r="B33" s="131" t="s">
        <v>251</v>
      </c>
      <c r="C33" s="132"/>
      <c r="D33" s="132"/>
      <c r="E33" s="133"/>
    </row>
    <row r="34" spans="2:5" ht="18.75">
      <c r="B34" s="134"/>
      <c r="C34" s="135"/>
      <c r="D34" s="135"/>
      <c r="E34" s="135"/>
    </row>
    <row r="35" spans="2:5" ht="18.75">
      <c r="B35" s="134"/>
      <c r="C35" s="135"/>
      <c r="D35" s="135"/>
      <c r="E35" s="135"/>
    </row>
    <row r="36" spans="2:5" ht="18.75">
      <c r="B36" s="134"/>
      <c r="C36" s="135"/>
      <c r="D36" s="135"/>
      <c r="E36" s="135"/>
    </row>
    <row r="37" spans="2:5" ht="18.75">
      <c r="B37" s="134"/>
      <c r="C37" s="135"/>
      <c r="D37" s="135"/>
      <c r="E37" s="135"/>
    </row>
    <row r="38" spans="2:5" ht="18.75">
      <c r="B38" s="134"/>
      <c r="C38" s="135"/>
      <c r="D38" s="135"/>
      <c r="E38" s="135"/>
    </row>
    <row r="39" spans="2:5" ht="18.75">
      <c r="B39" s="134"/>
      <c r="C39" s="135"/>
      <c r="D39" s="135"/>
      <c r="E39" s="135"/>
    </row>
    <row r="40" spans="2:5" ht="18.75">
      <c r="B40" s="134"/>
      <c r="C40" s="135"/>
      <c r="D40" s="135"/>
      <c r="E40" s="135"/>
    </row>
    <row r="41" spans="2:5" ht="18.75">
      <c r="B41" s="134"/>
      <c r="C41" s="135"/>
      <c r="D41" s="135"/>
      <c r="E41" s="135"/>
    </row>
    <row r="42" spans="2:5" ht="18.75">
      <c r="B42" s="134"/>
      <c r="C42" s="135"/>
      <c r="D42" s="135"/>
      <c r="E42" s="135"/>
    </row>
    <row r="43" spans="2:5" ht="18.75">
      <c r="B43" s="134"/>
      <c r="C43" s="135"/>
      <c r="D43" s="135"/>
      <c r="E43" s="135"/>
    </row>
    <row r="44" spans="2:5" ht="18.75">
      <c r="B44" s="134"/>
      <c r="C44" s="135"/>
      <c r="D44" s="135"/>
      <c r="E44" s="135"/>
    </row>
    <row r="45" spans="2:5" ht="18.75">
      <c r="B45" s="134"/>
      <c r="C45" s="135"/>
      <c r="D45" s="135"/>
      <c r="E45" s="135"/>
    </row>
    <row r="46" spans="2:5" ht="18.75">
      <c r="B46" s="134"/>
      <c r="C46" s="135"/>
      <c r="D46" s="135"/>
      <c r="E46" s="135"/>
    </row>
    <row r="47" spans="2:5" ht="18.75">
      <c r="B47" s="134"/>
      <c r="C47" s="135"/>
      <c r="D47" s="135"/>
      <c r="E47" s="135"/>
    </row>
  </sheetData>
  <sheetProtection selectLockedCells="1" selectUnlockedCells="1"/>
  <mergeCells count="2">
    <mergeCell ref="D1:E1"/>
    <mergeCell ref="A2:C2"/>
  </mergeCell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3"/>
  <sheetViews>
    <sheetView view="pageBreakPreview" zoomScale="75" zoomScaleNormal="90" zoomScaleSheetLayoutView="75" workbookViewId="0" topLeftCell="A343">
      <selection activeCell="M4" sqref="M4"/>
    </sheetView>
  </sheetViews>
  <sheetFormatPr defaultColWidth="9.00390625" defaultRowHeight="12.75"/>
  <cols>
    <col min="1" max="1" width="56.25390625" style="63" customWidth="1"/>
    <col min="2" max="2" width="9.125" style="63" customWidth="1"/>
    <col min="3" max="3" width="8.625" style="65" customWidth="1"/>
    <col min="4" max="4" width="8.375" style="65" customWidth="1"/>
    <col min="5" max="5" width="6.875" style="65" customWidth="1"/>
    <col min="6" max="6" width="5.25390625" style="65" customWidth="1"/>
    <col min="7" max="7" width="8.375" style="65" customWidth="1"/>
    <col min="8" max="8" width="9.125" style="65" customWidth="1"/>
    <col min="9" max="9" width="7.375" style="65" customWidth="1"/>
    <col min="10" max="10" width="11.375" style="65" customWidth="1"/>
    <col min="11" max="11" width="15.125" style="64" customWidth="1"/>
    <col min="12" max="12" width="17.00390625" style="64" customWidth="1"/>
    <col min="13" max="13" width="14.375" style="64" customWidth="1"/>
    <col min="14" max="16" width="9.125" style="53" customWidth="1"/>
    <col min="17" max="17" width="11.875" style="53" bestFit="1" customWidth="1"/>
    <col min="18" max="22" width="9.125" style="53" customWidth="1"/>
    <col min="23" max="23" width="10.375" style="53" bestFit="1" customWidth="1"/>
    <col min="24" max="16384" width="9.125" style="53" customWidth="1"/>
  </cols>
  <sheetData>
    <row r="1" spans="3:13" ht="15.75">
      <c r="C1" s="63"/>
      <c r="D1" s="63"/>
      <c r="E1" s="63"/>
      <c r="F1" s="63"/>
      <c r="G1" s="63"/>
      <c r="H1" s="63"/>
      <c r="I1" s="64"/>
      <c r="J1" s="63"/>
      <c r="K1" s="63"/>
      <c r="L1" s="63"/>
      <c r="M1" s="63"/>
    </row>
    <row r="2" spans="3:13" ht="15.75">
      <c r="C2" s="63"/>
      <c r="D2" s="63"/>
      <c r="E2" s="63"/>
      <c r="F2" s="63"/>
      <c r="G2" s="63"/>
      <c r="H2" s="63"/>
      <c r="I2" s="64"/>
      <c r="J2" s="63"/>
      <c r="K2" s="63"/>
      <c r="L2" s="141" t="s">
        <v>410</v>
      </c>
      <c r="M2" s="141"/>
    </row>
    <row r="3" spans="3:13" ht="45.75">
      <c r="C3" s="63"/>
      <c r="D3" s="63"/>
      <c r="E3" s="63"/>
      <c r="F3" s="63"/>
      <c r="G3" s="63"/>
      <c r="H3" s="63"/>
      <c r="I3" s="64"/>
      <c r="J3" s="63"/>
      <c r="K3" s="63"/>
      <c r="L3" s="88" t="s">
        <v>411</v>
      </c>
      <c r="M3" s="88"/>
    </row>
    <row r="4" spans="3:13" ht="30.75">
      <c r="C4" s="63"/>
      <c r="D4" s="63"/>
      <c r="E4" s="63"/>
      <c r="F4" s="63"/>
      <c r="G4" s="63"/>
      <c r="H4" s="63"/>
      <c r="I4" s="64"/>
      <c r="J4" s="63"/>
      <c r="L4" s="88" t="s">
        <v>417</v>
      </c>
      <c r="M4" s="88"/>
    </row>
    <row r="5" spans="3:13" ht="15.75">
      <c r="C5" s="63"/>
      <c r="D5" s="63"/>
      <c r="E5" s="63"/>
      <c r="F5" s="63"/>
      <c r="G5" s="63"/>
      <c r="H5" s="63"/>
      <c r="J5" s="64"/>
      <c r="L5" s="88"/>
      <c r="M5" s="88"/>
    </row>
    <row r="7" spans="1:13" ht="16.5" thickBot="1">
      <c r="A7" s="142" t="s">
        <v>403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52" customFormat="1" ht="31.5">
      <c r="A8" s="82"/>
      <c r="B8" s="83"/>
      <c r="C8" s="84"/>
      <c r="D8" s="84"/>
      <c r="E8" s="84"/>
      <c r="F8" s="84" t="s">
        <v>54</v>
      </c>
      <c r="G8" s="84"/>
      <c r="H8" s="84"/>
      <c r="I8" s="84"/>
      <c r="J8" s="84"/>
      <c r="K8" s="85"/>
      <c r="L8" s="85"/>
      <c r="M8" s="86"/>
    </row>
    <row r="9" spans="1:13" s="54" customFormat="1" ht="15.75">
      <c r="A9" s="89" t="s">
        <v>50</v>
      </c>
      <c r="B9" s="90" t="s">
        <v>51</v>
      </c>
      <c r="C9" s="90" t="s">
        <v>52</v>
      </c>
      <c r="D9" s="90" t="s">
        <v>53</v>
      </c>
      <c r="E9" s="90" t="s">
        <v>134</v>
      </c>
      <c r="F9" s="90" t="s">
        <v>135</v>
      </c>
      <c r="G9" s="90" t="s">
        <v>136</v>
      </c>
      <c r="H9" s="90" t="s">
        <v>137</v>
      </c>
      <c r="I9" s="90" t="s">
        <v>55</v>
      </c>
      <c r="J9" s="90" t="s">
        <v>56</v>
      </c>
      <c r="K9" s="91" t="s">
        <v>381</v>
      </c>
      <c r="L9" s="91" t="s">
        <v>161</v>
      </c>
      <c r="M9" s="92" t="s">
        <v>380</v>
      </c>
    </row>
    <row r="10" spans="1:13" s="55" customFormat="1" ht="15.75">
      <c r="A10" s="93" t="s">
        <v>394</v>
      </c>
      <c r="B10" s="94" t="s">
        <v>402</v>
      </c>
      <c r="C10" s="94"/>
      <c r="D10" s="94"/>
      <c r="E10" s="94"/>
      <c r="F10" s="94"/>
      <c r="G10" s="94"/>
      <c r="H10" s="94"/>
      <c r="I10" s="94"/>
      <c r="J10" s="94"/>
      <c r="K10" s="91">
        <v>3951.69848</v>
      </c>
      <c r="L10" s="91">
        <f>L11+L90+L105+L145+L215+L258+L266+L285+L304</f>
        <v>3430.0121499999996</v>
      </c>
      <c r="M10" s="92">
        <f>M11+M90+M105+M145+M215+M258+M266+M285+M304</f>
        <v>3351.7794699999995</v>
      </c>
    </row>
    <row r="11" spans="1:17" s="55" customFormat="1" ht="15.75">
      <c r="A11" s="93" t="s">
        <v>57</v>
      </c>
      <c r="B11" s="90" t="s">
        <v>402</v>
      </c>
      <c r="C11" s="90" t="s">
        <v>58</v>
      </c>
      <c r="D11" s="90" t="s">
        <v>59</v>
      </c>
      <c r="E11" s="90" t="s">
        <v>59</v>
      </c>
      <c r="F11" s="90" t="s">
        <v>139</v>
      </c>
      <c r="G11" s="90" t="s">
        <v>59</v>
      </c>
      <c r="H11" s="90" t="s">
        <v>133</v>
      </c>
      <c r="I11" s="90" t="s">
        <v>60</v>
      </c>
      <c r="J11" s="90" t="s">
        <v>60</v>
      </c>
      <c r="K11" s="95">
        <v>1409.4956</v>
      </c>
      <c r="L11" s="95">
        <f>L12+L23+L77+L84</f>
        <v>1504.5029999999997</v>
      </c>
      <c r="M11" s="96">
        <f>M12+M23+M77+M84</f>
        <v>1457.503</v>
      </c>
      <c r="P11" s="62"/>
      <c r="Q11" s="62"/>
    </row>
    <row r="12" spans="1:13" s="56" customFormat="1" ht="45">
      <c r="A12" s="97" t="s">
        <v>252</v>
      </c>
      <c r="B12" s="90" t="s">
        <v>402</v>
      </c>
      <c r="C12" s="90" t="s">
        <v>58</v>
      </c>
      <c r="D12" s="90" t="s">
        <v>61</v>
      </c>
      <c r="E12" s="90" t="s">
        <v>59</v>
      </c>
      <c r="F12" s="90" t="s">
        <v>139</v>
      </c>
      <c r="G12" s="90" t="s">
        <v>59</v>
      </c>
      <c r="H12" s="90" t="s">
        <v>133</v>
      </c>
      <c r="I12" s="90" t="s">
        <v>60</v>
      </c>
      <c r="J12" s="90" t="s">
        <v>60</v>
      </c>
      <c r="K12" s="95">
        <f>K13</f>
        <v>404</v>
      </c>
      <c r="L12" s="95">
        <f>L13</f>
        <v>404</v>
      </c>
      <c r="M12" s="96">
        <f>M13</f>
        <v>404</v>
      </c>
    </row>
    <row r="13" spans="1:13" s="56" customFormat="1" ht="63">
      <c r="A13" s="93" t="s">
        <v>400</v>
      </c>
      <c r="B13" s="94" t="s">
        <v>402</v>
      </c>
      <c r="C13" s="94" t="s">
        <v>58</v>
      </c>
      <c r="D13" s="94" t="s">
        <v>61</v>
      </c>
      <c r="E13" s="94" t="s">
        <v>58</v>
      </c>
      <c r="F13" s="94" t="s">
        <v>139</v>
      </c>
      <c r="G13" s="94" t="s">
        <v>59</v>
      </c>
      <c r="H13" s="94" t="s">
        <v>133</v>
      </c>
      <c r="I13" s="94" t="s">
        <v>60</v>
      </c>
      <c r="J13" s="94" t="s">
        <v>60</v>
      </c>
      <c r="K13" s="91">
        <f aca="true" t="shared" si="0" ref="K13:M16">K14</f>
        <v>404</v>
      </c>
      <c r="L13" s="91">
        <f t="shared" si="0"/>
        <v>404</v>
      </c>
      <c r="M13" s="92">
        <f t="shared" si="0"/>
        <v>404</v>
      </c>
    </row>
    <row r="14" spans="1:13" s="56" customFormat="1" ht="47.25">
      <c r="A14" s="98" t="s">
        <v>303</v>
      </c>
      <c r="B14" s="94" t="s">
        <v>402</v>
      </c>
      <c r="C14" s="94" t="s">
        <v>58</v>
      </c>
      <c r="D14" s="94" t="s">
        <v>61</v>
      </c>
      <c r="E14" s="94" t="s">
        <v>58</v>
      </c>
      <c r="F14" s="94" t="s">
        <v>139</v>
      </c>
      <c r="G14" s="94" t="s">
        <v>58</v>
      </c>
      <c r="H14" s="94" t="s">
        <v>133</v>
      </c>
      <c r="I14" s="94" t="s">
        <v>60</v>
      </c>
      <c r="J14" s="94" t="s">
        <v>60</v>
      </c>
      <c r="K14" s="91">
        <f t="shared" si="0"/>
        <v>404</v>
      </c>
      <c r="L14" s="91">
        <f t="shared" si="0"/>
        <v>404</v>
      </c>
      <c r="M14" s="92">
        <f t="shared" si="0"/>
        <v>404</v>
      </c>
    </row>
    <row r="15" spans="1:13" s="56" customFormat="1" ht="15.75">
      <c r="A15" s="99" t="s">
        <v>64</v>
      </c>
      <c r="B15" s="94" t="s">
        <v>402</v>
      </c>
      <c r="C15" s="94" t="s">
        <v>58</v>
      </c>
      <c r="D15" s="94" t="s">
        <v>61</v>
      </c>
      <c r="E15" s="94" t="s">
        <v>58</v>
      </c>
      <c r="F15" s="94" t="s">
        <v>139</v>
      </c>
      <c r="G15" s="94" t="s">
        <v>58</v>
      </c>
      <c r="H15" s="94" t="s">
        <v>132</v>
      </c>
      <c r="I15" s="94" t="s">
        <v>60</v>
      </c>
      <c r="J15" s="94" t="s">
        <v>60</v>
      </c>
      <c r="K15" s="91">
        <f t="shared" si="0"/>
        <v>404</v>
      </c>
      <c r="L15" s="91">
        <f t="shared" si="0"/>
        <v>404</v>
      </c>
      <c r="M15" s="92">
        <f t="shared" si="0"/>
        <v>404</v>
      </c>
    </row>
    <row r="16" spans="1:13" ht="30.75">
      <c r="A16" s="100" t="s">
        <v>253</v>
      </c>
      <c r="B16" s="90" t="s">
        <v>402</v>
      </c>
      <c r="C16" s="90" t="s">
        <v>58</v>
      </c>
      <c r="D16" s="90" t="s">
        <v>61</v>
      </c>
      <c r="E16" s="90" t="s">
        <v>58</v>
      </c>
      <c r="F16" s="90" t="s">
        <v>139</v>
      </c>
      <c r="G16" s="90" t="s">
        <v>58</v>
      </c>
      <c r="H16" s="90" t="s">
        <v>132</v>
      </c>
      <c r="I16" s="90" t="s">
        <v>108</v>
      </c>
      <c r="J16" s="90" t="s">
        <v>60</v>
      </c>
      <c r="K16" s="95">
        <f>K17</f>
        <v>404</v>
      </c>
      <c r="L16" s="95">
        <f t="shared" si="0"/>
        <v>404</v>
      </c>
      <c r="M16" s="95">
        <f t="shared" si="0"/>
        <v>404</v>
      </c>
    </row>
    <row r="17" spans="1:13" ht="30.75">
      <c r="A17" s="100" t="s">
        <v>304</v>
      </c>
      <c r="B17" s="90" t="s">
        <v>402</v>
      </c>
      <c r="C17" s="90" t="s">
        <v>58</v>
      </c>
      <c r="D17" s="90" t="s">
        <v>61</v>
      </c>
      <c r="E17" s="90" t="s">
        <v>58</v>
      </c>
      <c r="F17" s="90" t="s">
        <v>139</v>
      </c>
      <c r="G17" s="90" t="s">
        <v>58</v>
      </c>
      <c r="H17" s="90" t="s">
        <v>132</v>
      </c>
      <c r="I17" s="90" t="s">
        <v>65</v>
      </c>
      <c r="J17" s="90" t="s">
        <v>60</v>
      </c>
      <c r="K17" s="95">
        <f>K18</f>
        <v>404</v>
      </c>
      <c r="L17" s="95">
        <f>L18</f>
        <v>404</v>
      </c>
      <c r="M17" s="95">
        <f>M18</f>
        <v>404</v>
      </c>
    </row>
    <row r="18" spans="1:13" ht="30.75">
      <c r="A18" s="89" t="s">
        <v>66</v>
      </c>
      <c r="B18" s="90" t="s">
        <v>402</v>
      </c>
      <c r="C18" s="90" t="s">
        <v>58</v>
      </c>
      <c r="D18" s="90" t="s">
        <v>61</v>
      </c>
      <c r="E18" s="90" t="s">
        <v>58</v>
      </c>
      <c r="F18" s="90" t="s">
        <v>139</v>
      </c>
      <c r="G18" s="90" t="s">
        <v>58</v>
      </c>
      <c r="H18" s="90" t="s">
        <v>132</v>
      </c>
      <c r="I18" s="90" t="s">
        <v>65</v>
      </c>
      <c r="J18" s="90" t="s">
        <v>67</v>
      </c>
      <c r="K18" s="95">
        <f>K19+K22</f>
        <v>404</v>
      </c>
      <c r="L18" s="95">
        <f>L19+L22</f>
        <v>404</v>
      </c>
      <c r="M18" s="96">
        <v>404</v>
      </c>
    </row>
    <row r="19" spans="1:13" ht="15.75">
      <c r="A19" s="89" t="s">
        <v>68</v>
      </c>
      <c r="B19" s="90" t="s">
        <v>402</v>
      </c>
      <c r="C19" s="90" t="s">
        <v>58</v>
      </c>
      <c r="D19" s="90" t="s">
        <v>61</v>
      </c>
      <c r="E19" s="90" t="s">
        <v>58</v>
      </c>
      <c r="F19" s="90" t="s">
        <v>139</v>
      </c>
      <c r="G19" s="90" t="s">
        <v>58</v>
      </c>
      <c r="H19" s="90" t="s">
        <v>132</v>
      </c>
      <c r="I19" s="90" t="s">
        <v>65</v>
      </c>
      <c r="J19" s="90" t="s">
        <v>69</v>
      </c>
      <c r="K19" s="95">
        <v>310</v>
      </c>
      <c r="L19" s="95">
        <v>310</v>
      </c>
      <c r="M19" s="96">
        <v>310</v>
      </c>
    </row>
    <row r="20" spans="1:13" ht="60.75">
      <c r="A20" s="89" t="s">
        <v>305</v>
      </c>
      <c r="B20" s="90" t="s">
        <v>402</v>
      </c>
      <c r="C20" s="90" t="s">
        <v>58</v>
      </c>
      <c r="D20" s="90" t="s">
        <v>61</v>
      </c>
      <c r="E20" s="90" t="s">
        <v>58</v>
      </c>
      <c r="F20" s="90" t="s">
        <v>139</v>
      </c>
      <c r="G20" s="90" t="s">
        <v>58</v>
      </c>
      <c r="H20" s="90" t="s">
        <v>132</v>
      </c>
      <c r="I20" s="90" t="s">
        <v>285</v>
      </c>
      <c r="J20" s="90" t="s">
        <v>60</v>
      </c>
      <c r="K20" s="95">
        <f aca="true" t="shared" si="1" ref="K20:M21">K21</f>
        <v>94</v>
      </c>
      <c r="L20" s="95">
        <f t="shared" si="1"/>
        <v>94</v>
      </c>
      <c r="M20" s="96">
        <f t="shared" si="1"/>
        <v>90</v>
      </c>
    </row>
    <row r="21" spans="1:13" s="56" customFormat="1" ht="30.75">
      <c r="A21" s="89" t="s">
        <v>66</v>
      </c>
      <c r="B21" s="90" t="s">
        <v>402</v>
      </c>
      <c r="C21" s="90" t="s">
        <v>58</v>
      </c>
      <c r="D21" s="90" t="s">
        <v>61</v>
      </c>
      <c r="E21" s="90" t="s">
        <v>58</v>
      </c>
      <c r="F21" s="90" t="s">
        <v>139</v>
      </c>
      <c r="G21" s="90" t="s">
        <v>58</v>
      </c>
      <c r="H21" s="90" t="s">
        <v>132</v>
      </c>
      <c r="I21" s="90" t="s">
        <v>285</v>
      </c>
      <c r="J21" s="90" t="s">
        <v>67</v>
      </c>
      <c r="K21" s="95">
        <f t="shared" si="1"/>
        <v>94</v>
      </c>
      <c r="L21" s="95">
        <f t="shared" si="1"/>
        <v>94</v>
      </c>
      <c r="M21" s="96">
        <f t="shared" si="1"/>
        <v>90</v>
      </c>
    </row>
    <row r="22" spans="1:13" ht="15.75">
      <c r="A22" s="89" t="s">
        <v>70</v>
      </c>
      <c r="B22" s="90" t="s">
        <v>402</v>
      </c>
      <c r="C22" s="90" t="s">
        <v>58</v>
      </c>
      <c r="D22" s="90" t="s">
        <v>61</v>
      </c>
      <c r="E22" s="90" t="s">
        <v>58</v>
      </c>
      <c r="F22" s="90" t="s">
        <v>139</v>
      </c>
      <c r="G22" s="90" t="s">
        <v>58</v>
      </c>
      <c r="H22" s="90" t="s">
        <v>132</v>
      </c>
      <c r="I22" s="90" t="s">
        <v>285</v>
      </c>
      <c r="J22" s="90" t="s">
        <v>71</v>
      </c>
      <c r="K22" s="95">
        <v>94</v>
      </c>
      <c r="L22" s="95">
        <v>94</v>
      </c>
      <c r="M22" s="96">
        <v>90</v>
      </c>
    </row>
    <row r="23" spans="1:13" ht="60">
      <c r="A23" s="97" t="s">
        <v>254</v>
      </c>
      <c r="B23" s="90" t="s">
        <v>402</v>
      </c>
      <c r="C23" s="90" t="s">
        <v>58</v>
      </c>
      <c r="D23" s="90" t="s">
        <v>72</v>
      </c>
      <c r="E23" s="90" t="s">
        <v>59</v>
      </c>
      <c r="F23" s="90" t="s">
        <v>139</v>
      </c>
      <c r="G23" s="90" t="s">
        <v>59</v>
      </c>
      <c r="H23" s="90" t="s">
        <v>133</v>
      </c>
      <c r="I23" s="90" t="s">
        <v>60</v>
      </c>
      <c r="J23" s="90" t="s">
        <v>60</v>
      </c>
      <c r="K23" s="95">
        <f aca="true" t="shared" si="2" ref="K23:M24">K24</f>
        <v>995.4956</v>
      </c>
      <c r="L23" s="95">
        <f t="shared" si="2"/>
        <v>1080.5029999999997</v>
      </c>
      <c r="M23" s="96">
        <f t="shared" si="2"/>
        <v>1033.503</v>
      </c>
    </row>
    <row r="24" spans="1:13" s="55" customFormat="1" ht="63">
      <c r="A24" s="93" t="s">
        <v>400</v>
      </c>
      <c r="B24" s="94" t="s">
        <v>402</v>
      </c>
      <c r="C24" s="94" t="s">
        <v>58</v>
      </c>
      <c r="D24" s="94" t="s">
        <v>72</v>
      </c>
      <c r="E24" s="94" t="s">
        <v>58</v>
      </c>
      <c r="F24" s="94" t="s">
        <v>139</v>
      </c>
      <c r="G24" s="94" t="s">
        <v>59</v>
      </c>
      <c r="H24" s="94" t="s">
        <v>133</v>
      </c>
      <c r="I24" s="94" t="s">
        <v>60</v>
      </c>
      <c r="J24" s="94" t="s">
        <v>60</v>
      </c>
      <c r="K24" s="91">
        <f t="shared" si="2"/>
        <v>995.4956</v>
      </c>
      <c r="L24" s="91">
        <f t="shared" si="2"/>
        <v>1080.5029999999997</v>
      </c>
      <c r="M24" s="92">
        <f t="shared" si="2"/>
        <v>1033.503</v>
      </c>
    </row>
    <row r="25" spans="1:13" s="56" customFormat="1" ht="47.25">
      <c r="A25" s="98" t="s">
        <v>303</v>
      </c>
      <c r="B25" s="94" t="s">
        <v>402</v>
      </c>
      <c r="C25" s="94" t="s">
        <v>58</v>
      </c>
      <c r="D25" s="94" t="s">
        <v>72</v>
      </c>
      <c r="E25" s="94" t="s">
        <v>58</v>
      </c>
      <c r="F25" s="94" t="s">
        <v>139</v>
      </c>
      <c r="G25" s="94" t="s">
        <v>58</v>
      </c>
      <c r="H25" s="94" t="s">
        <v>133</v>
      </c>
      <c r="I25" s="94" t="s">
        <v>60</v>
      </c>
      <c r="J25" s="94" t="s">
        <v>60</v>
      </c>
      <c r="K25" s="91">
        <f>K26+K56+K61+K65+K69+K73</f>
        <v>995.4956</v>
      </c>
      <c r="L25" s="91">
        <f>L26+L56+L61+L65+L69+L73</f>
        <v>1080.5029999999997</v>
      </c>
      <c r="M25" s="92">
        <f>M26+M56+M61+M65+M69+M73</f>
        <v>1033.503</v>
      </c>
    </row>
    <row r="26" spans="1:13" s="56" customFormat="1" ht="15.75">
      <c r="A26" s="101" t="s">
        <v>63</v>
      </c>
      <c r="B26" s="94" t="s">
        <v>402</v>
      </c>
      <c r="C26" s="94" t="s">
        <v>58</v>
      </c>
      <c r="D26" s="94" t="s">
        <v>72</v>
      </c>
      <c r="E26" s="94" t="s">
        <v>58</v>
      </c>
      <c r="F26" s="94" t="s">
        <v>139</v>
      </c>
      <c r="G26" s="94" t="s">
        <v>58</v>
      </c>
      <c r="H26" s="94" t="s">
        <v>140</v>
      </c>
      <c r="I26" s="94" t="s">
        <v>60</v>
      </c>
      <c r="J26" s="94" t="s">
        <v>60</v>
      </c>
      <c r="K26" s="91">
        <v>983.3076</v>
      </c>
      <c r="L26" s="91">
        <f>L27+L37+L41+L52</f>
        <v>1068.7559999999999</v>
      </c>
      <c r="M26" s="91">
        <f>M27+M37+M41+M52</f>
        <v>1021.756</v>
      </c>
    </row>
    <row r="27" spans="1:13" ht="30.75">
      <c r="A27" s="100" t="s">
        <v>253</v>
      </c>
      <c r="B27" s="90" t="s">
        <v>402</v>
      </c>
      <c r="C27" s="90" t="s">
        <v>58</v>
      </c>
      <c r="D27" s="90" t="s">
        <v>72</v>
      </c>
      <c r="E27" s="90" t="s">
        <v>58</v>
      </c>
      <c r="F27" s="90" t="s">
        <v>139</v>
      </c>
      <c r="G27" s="90" t="s">
        <v>58</v>
      </c>
      <c r="H27" s="90" t="s">
        <v>140</v>
      </c>
      <c r="I27" s="90" t="s">
        <v>108</v>
      </c>
      <c r="J27" s="90" t="s">
        <v>60</v>
      </c>
      <c r="K27" s="95">
        <f>K29+K35+K31</f>
        <v>496</v>
      </c>
      <c r="L27" s="95">
        <f>L29+L35+L31</f>
        <v>496</v>
      </c>
      <c r="M27" s="96">
        <f>M29+M35+M31</f>
        <v>496</v>
      </c>
    </row>
    <row r="28" spans="1:13" ht="30.75">
      <c r="A28" s="100" t="s">
        <v>304</v>
      </c>
      <c r="B28" s="90" t="s">
        <v>402</v>
      </c>
      <c r="C28" s="90" t="s">
        <v>58</v>
      </c>
      <c r="D28" s="90" t="s">
        <v>72</v>
      </c>
      <c r="E28" s="90" t="s">
        <v>58</v>
      </c>
      <c r="F28" s="90" t="s">
        <v>139</v>
      </c>
      <c r="G28" s="90" t="s">
        <v>58</v>
      </c>
      <c r="H28" s="90" t="s">
        <v>140</v>
      </c>
      <c r="I28" s="90" t="s">
        <v>65</v>
      </c>
      <c r="J28" s="90" t="s">
        <v>60</v>
      </c>
      <c r="K28" s="95">
        <f aca="true" t="shared" si="3" ref="K28:M29">K29</f>
        <v>380</v>
      </c>
      <c r="L28" s="95">
        <f t="shared" si="3"/>
        <v>380</v>
      </c>
      <c r="M28" s="96">
        <f t="shared" si="3"/>
        <v>380</v>
      </c>
    </row>
    <row r="29" spans="1:13" ht="30.75">
      <c r="A29" s="89" t="s">
        <v>66</v>
      </c>
      <c r="B29" s="90" t="s">
        <v>402</v>
      </c>
      <c r="C29" s="90" t="s">
        <v>58</v>
      </c>
      <c r="D29" s="90" t="s">
        <v>72</v>
      </c>
      <c r="E29" s="90" t="s">
        <v>58</v>
      </c>
      <c r="F29" s="90" t="s">
        <v>139</v>
      </c>
      <c r="G29" s="90" t="s">
        <v>58</v>
      </c>
      <c r="H29" s="90" t="s">
        <v>140</v>
      </c>
      <c r="I29" s="90" t="s">
        <v>65</v>
      </c>
      <c r="J29" s="90" t="s">
        <v>67</v>
      </c>
      <c r="K29" s="95">
        <f t="shared" si="3"/>
        <v>380</v>
      </c>
      <c r="L29" s="95">
        <f t="shared" si="3"/>
        <v>380</v>
      </c>
      <c r="M29" s="96">
        <f t="shared" si="3"/>
        <v>380</v>
      </c>
    </row>
    <row r="30" spans="1:13" ht="15.75">
      <c r="A30" s="89" t="s">
        <v>68</v>
      </c>
      <c r="B30" s="90" t="s">
        <v>402</v>
      </c>
      <c r="C30" s="90" t="s">
        <v>58</v>
      </c>
      <c r="D30" s="90" t="s">
        <v>72</v>
      </c>
      <c r="E30" s="90" t="s">
        <v>58</v>
      </c>
      <c r="F30" s="90" t="s">
        <v>139</v>
      </c>
      <c r="G30" s="90" t="s">
        <v>58</v>
      </c>
      <c r="H30" s="90" t="s">
        <v>140</v>
      </c>
      <c r="I30" s="90" t="s">
        <v>65</v>
      </c>
      <c r="J30" s="90" t="s">
        <v>69</v>
      </c>
      <c r="K30" s="95">
        <v>380</v>
      </c>
      <c r="L30" s="95">
        <v>380</v>
      </c>
      <c r="M30" s="96">
        <v>380</v>
      </c>
    </row>
    <row r="31" spans="1:13" ht="45.75">
      <c r="A31" s="89" t="s">
        <v>306</v>
      </c>
      <c r="B31" s="90" t="s">
        <v>402</v>
      </c>
      <c r="C31" s="90" t="s">
        <v>58</v>
      </c>
      <c r="D31" s="90" t="s">
        <v>72</v>
      </c>
      <c r="E31" s="90" t="s">
        <v>58</v>
      </c>
      <c r="F31" s="90" t="s">
        <v>139</v>
      </c>
      <c r="G31" s="90" t="s">
        <v>58</v>
      </c>
      <c r="H31" s="90" t="s">
        <v>140</v>
      </c>
      <c r="I31" s="90" t="s">
        <v>307</v>
      </c>
      <c r="J31" s="90" t="s">
        <v>60</v>
      </c>
      <c r="K31" s="95">
        <f>L31</f>
        <v>1</v>
      </c>
      <c r="L31" s="95">
        <f>L32</f>
        <v>1</v>
      </c>
      <c r="M31" s="96">
        <f>M32</f>
        <v>1</v>
      </c>
    </row>
    <row r="32" spans="1:13" s="56" customFormat="1" ht="30.75">
      <c r="A32" s="89" t="s">
        <v>66</v>
      </c>
      <c r="B32" s="90" t="s">
        <v>402</v>
      </c>
      <c r="C32" s="90" t="s">
        <v>58</v>
      </c>
      <c r="D32" s="90" t="s">
        <v>72</v>
      </c>
      <c r="E32" s="90" t="s">
        <v>58</v>
      </c>
      <c r="F32" s="90" t="s">
        <v>139</v>
      </c>
      <c r="G32" s="90" t="s">
        <v>58</v>
      </c>
      <c r="H32" s="90" t="s">
        <v>140</v>
      </c>
      <c r="I32" s="90" t="s">
        <v>307</v>
      </c>
      <c r="J32" s="90" t="s">
        <v>67</v>
      </c>
      <c r="K32" s="95">
        <f>L32</f>
        <v>1</v>
      </c>
      <c r="L32" s="95">
        <f>L33</f>
        <v>1</v>
      </c>
      <c r="M32" s="96">
        <f>M33</f>
        <v>1</v>
      </c>
    </row>
    <row r="33" spans="1:13" s="56" customFormat="1" ht="15.75">
      <c r="A33" s="89" t="s">
        <v>308</v>
      </c>
      <c r="B33" s="90" t="s">
        <v>402</v>
      </c>
      <c r="C33" s="90" t="s">
        <v>58</v>
      </c>
      <c r="D33" s="90" t="s">
        <v>72</v>
      </c>
      <c r="E33" s="90" t="s">
        <v>58</v>
      </c>
      <c r="F33" s="90" t="s">
        <v>139</v>
      </c>
      <c r="G33" s="90" t="s">
        <v>58</v>
      </c>
      <c r="H33" s="90" t="s">
        <v>140</v>
      </c>
      <c r="I33" s="90" t="s">
        <v>307</v>
      </c>
      <c r="J33" s="90" t="s">
        <v>309</v>
      </c>
      <c r="K33" s="95">
        <f>L33</f>
        <v>1</v>
      </c>
      <c r="L33" s="95">
        <v>1</v>
      </c>
      <c r="M33" s="96">
        <v>1</v>
      </c>
    </row>
    <row r="34" spans="1:13" ht="60.75">
      <c r="A34" s="89" t="s">
        <v>305</v>
      </c>
      <c r="B34" s="90" t="s">
        <v>402</v>
      </c>
      <c r="C34" s="90" t="s">
        <v>58</v>
      </c>
      <c r="D34" s="90" t="s">
        <v>72</v>
      </c>
      <c r="E34" s="90" t="s">
        <v>58</v>
      </c>
      <c r="F34" s="90" t="s">
        <v>139</v>
      </c>
      <c r="G34" s="90" t="s">
        <v>58</v>
      </c>
      <c r="H34" s="90" t="s">
        <v>140</v>
      </c>
      <c r="I34" s="90" t="s">
        <v>285</v>
      </c>
      <c r="J34" s="90" t="s">
        <v>60</v>
      </c>
      <c r="K34" s="95">
        <f aca="true" t="shared" si="4" ref="K34:M35">K35</f>
        <v>115</v>
      </c>
      <c r="L34" s="95">
        <v>115</v>
      </c>
      <c r="M34" s="96">
        <v>115</v>
      </c>
    </row>
    <row r="35" spans="1:13" ht="30.75">
      <c r="A35" s="89" t="s">
        <v>66</v>
      </c>
      <c r="B35" s="90" t="s">
        <v>402</v>
      </c>
      <c r="C35" s="90" t="s">
        <v>58</v>
      </c>
      <c r="D35" s="90" t="s">
        <v>72</v>
      </c>
      <c r="E35" s="90" t="s">
        <v>58</v>
      </c>
      <c r="F35" s="90" t="s">
        <v>139</v>
      </c>
      <c r="G35" s="90" t="s">
        <v>58</v>
      </c>
      <c r="H35" s="90" t="s">
        <v>140</v>
      </c>
      <c r="I35" s="90" t="s">
        <v>285</v>
      </c>
      <c r="J35" s="90" t="s">
        <v>67</v>
      </c>
      <c r="K35" s="95">
        <f t="shared" si="4"/>
        <v>115</v>
      </c>
      <c r="L35" s="95">
        <f t="shared" si="4"/>
        <v>115</v>
      </c>
      <c r="M35" s="96">
        <f t="shared" si="4"/>
        <v>115</v>
      </c>
    </row>
    <row r="36" spans="1:13" ht="15.75">
      <c r="A36" s="89" t="s">
        <v>70</v>
      </c>
      <c r="B36" s="90" t="s">
        <v>402</v>
      </c>
      <c r="C36" s="90" t="s">
        <v>58</v>
      </c>
      <c r="D36" s="90" t="s">
        <v>72</v>
      </c>
      <c r="E36" s="90" t="s">
        <v>58</v>
      </c>
      <c r="F36" s="90" t="s">
        <v>139</v>
      </c>
      <c r="G36" s="90" t="s">
        <v>58</v>
      </c>
      <c r="H36" s="90" t="s">
        <v>140</v>
      </c>
      <c r="I36" s="90" t="s">
        <v>285</v>
      </c>
      <c r="J36" s="90" t="s">
        <v>71</v>
      </c>
      <c r="K36" s="95">
        <v>115</v>
      </c>
      <c r="L36" s="95">
        <v>115</v>
      </c>
      <c r="M36" s="96">
        <v>115</v>
      </c>
    </row>
    <row r="37" spans="1:13" s="55" customFormat="1" ht="31.5">
      <c r="A37" s="93" t="s">
        <v>158</v>
      </c>
      <c r="B37" s="94" t="s">
        <v>402</v>
      </c>
      <c r="C37" s="94" t="s">
        <v>58</v>
      </c>
      <c r="D37" s="94" t="s">
        <v>72</v>
      </c>
      <c r="E37" s="94" t="s">
        <v>58</v>
      </c>
      <c r="F37" s="94" t="s">
        <v>139</v>
      </c>
      <c r="G37" s="94" t="s">
        <v>58</v>
      </c>
      <c r="H37" s="94" t="s">
        <v>140</v>
      </c>
      <c r="I37" s="94" t="s">
        <v>159</v>
      </c>
      <c r="J37" s="94" t="s">
        <v>60</v>
      </c>
      <c r="K37" s="91">
        <f>K38</f>
        <v>69.062</v>
      </c>
      <c r="L37" s="91">
        <f>L38</f>
        <v>85</v>
      </c>
      <c r="M37" s="92">
        <f>M38</f>
        <v>60</v>
      </c>
    </row>
    <row r="38" spans="1:13" s="51" customFormat="1" ht="15.75">
      <c r="A38" s="89" t="s">
        <v>75</v>
      </c>
      <c r="B38" s="90" t="s">
        <v>402</v>
      </c>
      <c r="C38" s="90" t="s">
        <v>58</v>
      </c>
      <c r="D38" s="90" t="s">
        <v>72</v>
      </c>
      <c r="E38" s="90" t="s">
        <v>58</v>
      </c>
      <c r="F38" s="90" t="s">
        <v>139</v>
      </c>
      <c r="G38" s="90" t="s">
        <v>58</v>
      </c>
      <c r="H38" s="90" t="s">
        <v>140</v>
      </c>
      <c r="I38" s="90" t="s">
        <v>159</v>
      </c>
      <c r="J38" s="90" t="s">
        <v>76</v>
      </c>
      <c r="K38" s="95">
        <f>K39+K40</f>
        <v>69.062</v>
      </c>
      <c r="L38" s="95">
        <f>L39+L40</f>
        <v>85</v>
      </c>
      <c r="M38" s="96">
        <f>M39+M40</f>
        <v>60</v>
      </c>
    </row>
    <row r="39" spans="1:13" s="51" customFormat="1" ht="15.75">
      <c r="A39" s="89" t="s">
        <v>77</v>
      </c>
      <c r="B39" s="90" t="s">
        <v>402</v>
      </c>
      <c r="C39" s="90" t="s">
        <v>58</v>
      </c>
      <c r="D39" s="90" t="s">
        <v>72</v>
      </c>
      <c r="E39" s="90" t="s">
        <v>58</v>
      </c>
      <c r="F39" s="90" t="s">
        <v>139</v>
      </c>
      <c r="G39" s="90" t="s">
        <v>58</v>
      </c>
      <c r="H39" s="90" t="s">
        <v>140</v>
      </c>
      <c r="I39" s="90" t="s">
        <v>159</v>
      </c>
      <c r="J39" s="90" t="s">
        <v>78</v>
      </c>
      <c r="K39" s="95">
        <v>30</v>
      </c>
      <c r="L39" s="95">
        <v>35</v>
      </c>
      <c r="M39" s="96">
        <v>35</v>
      </c>
    </row>
    <row r="40" spans="1:13" s="51" customFormat="1" ht="15.75">
      <c r="A40" s="89" t="s">
        <v>85</v>
      </c>
      <c r="B40" s="90" t="s">
        <v>402</v>
      </c>
      <c r="C40" s="90" t="s">
        <v>58</v>
      </c>
      <c r="D40" s="90" t="s">
        <v>72</v>
      </c>
      <c r="E40" s="90" t="s">
        <v>58</v>
      </c>
      <c r="F40" s="90" t="s">
        <v>139</v>
      </c>
      <c r="G40" s="90" t="s">
        <v>58</v>
      </c>
      <c r="H40" s="90" t="s">
        <v>140</v>
      </c>
      <c r="I40" s="90" t="s">
        <v>159</v>
      </c>
      <c r="J40" s="90" t="s">
        <v>84</v>
      </c>
      <c r="K40" s="95">
        <v>39.062</v>
      </c>
      <c r="L40" s="95">
        <v>50</v>
      </c>
      <c r="M40" s="96">
        <v>25</v>
      </c>
    </row>
    <row r="41" spans="1:13" s="55" customFormat="1" ht="47.25">
      <c r="A41" s="93" t="s">
        <v>73</v>
      </c>
      <c r="B41" s="94" t="s">
        <v>402</v>
      </c>
      <c r="C41" s="94" t="s">
        <v>58</v>
      </c>
      <c r="D41" s="94" t="s">
        <v>72</v>
      </c>
      <c r="E41" s="94" t="s">
        <v>58</v>
      </c>
      <c r="F41" s="94" t="s">
        <v>139</v>
      </c>
      <c r="G41" s="94" t="s">
        <v>58</v>
      </c>
      <c r="H41" s="94" t="s">
        <v>140</v>
      </c>
      <c r="I41" s="94" t="s">
        <v>74</v>
      </c>
      <c r="J41" s="94" t="s">
        <v>60</v>
      </c>
      <c r="K41" s="91">
        <f>K42+K49</f>
        <v>405.2456</v>
      </c>
      <c r="L41" s="91">
        <f>L42+L49</f>
        <v>484.756</v>
      </c>
      <c r="M41" s="91">
        <f>M42+M49</f>
        <v>462.756</v>
      </c>
    </row>
    <row r="42" spans="1:13" s="51" customFormat="1" ht="15.75">
      <c r="A42" s="89" t="s">
        <v>75</v>
      </c>
      <c r="B42" s="90" t="s">
        <v>402</v>
      </c>
      <c r="C42" s="90" t="s">
        <v>58</v>
      </c>
      <c r="D42" s="90" t="s">
        <v>72</v>
      </c>
      <c r="E42" s="90" t="s">
        <v>58</v>
      </c>
      <c r="F42" s="90" t="s">
        <v>139</v>
      </c>
      <c r="G42" s="90" t="s">
        <v>58</v>
      </c>
      <c r="H42" s="90" t="s">
        <v>140</v>
      </c>
      <c r="I42" s="90" t="s">
        <v>74</v>
      </c>
      <c r="J42" s="90" t="s">
        <v>76</v>
      </c>
      <c r="K42" s="95">
        <f>K43+K44+K45+K46+K47</f>
        <v>336.2456</v>
      </c>
      <c r="L42" s="95">
        <f>L43+L44+L45+L46+L47</f>
        <v>399.756</v>
      </c>
      <c r="M42" s="96">
        <f>M43+M44+M45+M46+M47</f>
        <v>377.756</v>
      </c>
    </row>
    <row r="43" spans="1:13" s="51" customFormat="1" ht="15.75">
      <c r="A43" s="89" t="s">
        <v>77</v>
      </c>
      <c r="B43" s="90" t="s">
        <v>402</v>
      </c>
      <c r="C43" s="90" t="s">
        <v>58</v>
      </c>
      <c r="D43" s="90" t="s">
        <v>72</v>
      </c>
      <c r="E43" s="90" t="s">
        <v>58</v>
      </c>
      <c r="F43" s="90" t="s">
        <v>139</v>
      </c>
      <c r="G43" s="90" t="s">
        <v>58</v>
      </c>
      <c r="H43" s="90" t="s">
        <v>140</v>
      </c>
      <c r="I43" s="90" t="s">
        <v>74</v>
      </c>
      <c r="J43" s="90" t="s">
        <v>78</v>
      </c>
      <c r="K43" s="95">
        <f>L43</f>
        <v>0</v>
      </c>
      <c r="L43" s="95">
        <f>M43</f>
        <v>0</v>
      </c>
      <c r="M43" s="96">
        <f>N43</f>
        <v>0</v>
      </c>
    </row>
    <row r="44" spans="1:13" s="51" customFormat="1" ht="15.75">
      <c r="A44" s="89" t="s">
        <v>79</v>
      </c>
      <c r="B44" s="90" t="s">
        <v>402</v>
      </c>
      <c r="C44" s="90" t="s">
        <v>58</v>
      </c>
      <c r="D44" s="90" t="s">
        <v>72</v>
      </c>
      <c r="E44" s="90" t="s">
        <v>58</v>
      </c>
      <c r="F44" s="90" t="s">
        <v>139</v>
      </c>
      <c r="G44" s="90" t="s">
        <v>58</v>
      </c>
      <c r="H44" s="90" t="s">
        <v>140</v>
      </c>
      <c r="I44" s="90" t="s">
        <v>74</v>
      </c>
      <c r="J44" s="90" t="s">
        <v>80</v>
      </c>
      <c r="K44" s="95">
        <v>0</v>
      </c>
      <c r="L44" s="95">
        <v>5</v>
      </c>
      <c r="M44" s="96">
        <v>5</v>
      </c>
    </row>
    <row r="45" spans="1:13" s="51" customFormat="1" ht="15.75">
      <c r="A45" s="89" t="s">
        <v>81</v>
      </c>
      <c r="B45" s="90" t="s">
        <v>402</v>
      </c>
      <c r="C45" s="90" t="s">
        <v>58</v>
      </c>
      <c r="D45" s="90" t="s">
        <v>72</v>
      </c>
      <c r="E45" s="90" t="s">
        <v>58</v>
      </c>
      <c r="F45" s="90" t="s">
        <v>139</v>
      </c>
      <c r="G45" s="90" t="s">
        <v>58</v>
      </c>
      <c r="H45" s="90" t="s">
        <v>140</v>
      </c>
      <c r="I45" s="90" t="s">
        <v>74</v>
      </c>
      <c r="J45" s="90" t="s">
        <v>82</v>
      </c>
      <c r="K45" s="95">
        <v>206.932</v>
      </c>
      <c r="L45" s="95">
        <v>289.756</v>
      </c>
      <c r="M45" s="96">
        <v>262.756</v>
      </c>
    </row>
    <row r="46" spans="1:13" s="51" customFormat="1" ht="15.75">
      <c r="A46" s="89" t="s">
        <v>83</v>
      </c>
      <c r="B46" s="90" t="s">
        <v>402</v>
      </c>
      <c r="C46" s="90" t="s">
        <v>58</v>
      </c>
      <c r="D46" s="90" t="s">
        <v>72</v>
      </c>
      <c r="E46" s="90" t="s">
        <v>58</v>
      </c>
      <c r="F46" s="90" t="s">
        <v>139</v>
      </c>
      <c r="G46" s="90" t="s">
        <v>58</v>
      </c>
      <c r="H46" s="90" t="s">
        <v>140</v>
      </c>
      <c r="I46" s="90" t="s">
        <v>74</v>
      </c>
      <c r="J46" s="90" t="s">
        <v>84</v>
      </c>
      <c r="K46" s="95">
        <v>73</v>
      </c>
      <c r="L46" s="95">
        <v>30</v>
      </c>
      <c r="M46" s="96">
        <v>35</v>
      </c>
    </row>
    <row r="47" spans="1:13" s="51" customFormat="1" ht="15.75">
      <c r="A47" s="89" t="s">
        <v>85</v>
      </c>
      <c r="B47" s="90" t="s">
        <v>402</v>
      </c>
      <c r="C47" s="90" t="s">
        <v>58</v>
      </c>
      <c r="D47" s="90" t="s">
        <v>72</v>
      </c>
      <c r="E47" s="90" t="s">
        <v>58</v>
      </c>
      <c r="F47" s="90" t="s">
        <v>139</v>
      </c>
      <c r="G47" s="90" t="s">
        <v>58</v>
      </c>
      <c r="H47" s="90" t="s">
        <v>140</v>
      </c>
      <c r="I47" s="90" t="s">
        <v>74</v>
      </c>
      <c r="J47" s="90" t="s">
        <v>86</v>
      </c>
      <c r="K47" s="95">
        <v>56.3136</v>
      </c>
      <c r="L47" s="95">
        <v>75</v>
      </c>
      <c r="M47" s="96">
        <v>75</v>
      </c>
    </row>
    <row r="48" spans="1:13" s="51" customFormat="1" ht="15.75">
      <c r="A48" s="89" t="s">
        <v>87</v>
      </c>
      <c r="B48" s="90" t="s">
        <v>402</v>
      </c>
      <c r="C48" s="90" t="s">
        <v>58</v>
      </c>
      <c r="D48" s="90" t="s">
        <v>72</v>
      </c>
      <c r="E48" s="90" t="s">
        <v>58</v>
      </c>
      <c r="F48" s="90" t="s">
        <v>139</v>
      </c>
      <c r="G48" s="90" t="s">
        <v>58</v>
      </c>
      <c r="H48" s="90" t="s">
        <v>140</v>
      </c>
      <c r="I48" s="90" t="s">
        <v>74</v>
      </c>
      <c r="J48" s="90" t="s">
        <v>88</v>
      </c>
      <c r="K48" s="95">
        <f>L48</f>
        <v>5</v>
      </c>
      <c r="L48" s="95">
        <v>5</v>
      </c>
      <c r="M48" s="96">
        <v>5</v>
      </c>
    </row>
    <row r="49" spans="1:13" s="51" customFormat="1" ht="15.75">
      <c r="A49" s="89" t="s">
        <v>89</v>
      </c>
      <c r="B49" s="90" t="s">
        <v>402</v>
      </c>
      <c r="C49" s="90" t="s">
        <v>58</v>
      </c>
      <c r="D49" s="90" t="s">
        <v>72</v>
      </c>
      <c r="E49" s="90" t="s">
        <v>58</v>
      </c>
      <c r="F49" s="90" t="s">
        <v>139</v>
      </c>
      <c r="G49" s="90" t="s">
        <v>58</v>
      </c>
      <c r="H49" s="90" t="s">
        <v>140</v>
      </c>
      <c r="I49" s="90" t="s">
        <v>74</v>
      </c>
      <c r="J49" s="90" t="s">
        <v>90</v>
      </c>
      <c r="K49" s="95">
        <f>K50+K51</f>
        <v>69</v>
      </c>
      <c r="L49" s="95">
        <f>L50+L51</f>
        <v>85</v>
      </c>
      <c r="M49" s="96">
        <v>85</v>
      </c>
    </row>
    <row r="50" spans="1:13" s="51" customFormat="1" ht="15.75">
      <c r="A50" s="89" t="s">
        <v>91</v>
      </c>
      <c r="B50" s="90" t="s">
        <v>402</v>
      </c>
      <c r="C50" s="90" t="s">
        <v>58</v>
      </c>
      <c r="D50" s="90" t="s">
        <v>72</v>
      </c>
      <c r="E50" s="90" t="s">
        <v>58</v>
      </c>
      <c r="F50" s="90" t="s">
        <v>139</v>
      </c>
      <c r="G50" s="90" t="s">
        <v>58</v>
      </c>
      <c r="H50" s="90" t="s">
        <v>140</v>
      </c>
      <c r="I50" s="90" t="s">
        <v>74</v>
      </c>
      <c r="J50" s="90" t="s">
        <v>92</v>
      </c>
      <c r="K50" s="95">
        <v>5</v>
      </c>
      <c r="L50" s="95">
        <v>15</v>
      </c>
      <c r="M50" s="96">
        <v>15</v>
      </c>
    </row>
    <row r="51" spans="1:13" s="51" customFormat="1" ht="15.75">
      <c r="A51" s="89" t="s">
        <v>93</v>
      </c>
      <c r="B51" s="90" t="s">
        <v>402</v>
      </c>
      <c r="C51" s="90" t="s">
        <v>58</v>
      </c>
      <c r="D51" s="90" t="s">
        <v>72</v>
      </c>
      <c r="E51" s="90" t="s">
        <v>58</v>
      </c>
      <c r="F51" s="90" t="s">
        <v>139</v>
      </c>
      <c r="G51" s="90" t="s">
        <v>58</v>
      </c>
      <c r="H51" s="90" t="s">
        <v>140</v>
      </c>
      <c r="I51" s="90" t="s">
        <v>74</v>
      </c>
      <c r="J51" s="90" t="s">
        <v>94</v>
      </c>
      <c r="K51" s="95">
        <v>64</v>
      </c>
      <c r="L51" s="95">
        <v>70</v>
      </c>
      <c r="M51" s="96">
        <v>70</v>
      </c>
    </row>
    <row r="52" spans="1:13" s="55" customFormat="1" ht="31.5">
      <c r="A52" s="93" t="s">
        <v>310</v>
      </c>
      <c r="B52" s="94" t="s">
        <v>402</v>
      </c>
      <c r="C52" s="94" t="s">
        <v>58</v>
      </c>
      <c r="D52" s="94" t="s">
        <v>72</v>
      </c>
      <c r="E52" s="94" t="s">
        <v>58</v>
      </c>
      <c r="F52" s="94" t="s">
        <v>139</v>
      </c>
      <c r="G52" s="94" t="s">
        <v>58</v>
      </c>
      <c r="H52" s="94" t="s">
        <v>140</v>
      </c>
      <c r="I52" s="94" t="s">
        <v>389</v>
      </c>
      <c r="J52" s="94" t="s">
        <v>60</v>
      </c>
      <c r="K52" s="91">
        <f>K53+K55</f>
        <v>3</v>
      </c>
      <c r="L52" s="91">
        <f>L53+L55</f>
        <v>3</v>
      </c>
      <c r="M52" s="91">
        <f>M53+M55</f>
        <v>3</v>
      </c>
    </row>
    <row r="53" spans="1:13" s="51" customFormat="1" ht="15.75">
      <c r="A53" s="89" t="s">
        <v>87</v>
      </c>
      <c r="B53" s="90" t="s">
        <v>402</v>
      </c>
      <c r="C53" s="90" t="s">
        <v>58</v>
      </c>
      <c r="D53" s="90" t="s">
        <v>72</v>
      </c>
      <c r="E53" s="90" t="s">
        <v>58</v>
      </c>
      <c r="F53" s="90" t="s">
        <v>139</v>
      </c>
      <c r="G53" s="90" t="s">
        <v>58</v>
      </c>
      <c r="H53" s="90" t="s">
        <v>140</v>
      </c>
      <c r="I53" s="90" t="s">
        <v>95</v>
      </c>
      <c r="J53" s="90" t="s">
        <v>88</v>
      </c>
      <c r="K53" s="95">
        <v>1.5</v>
      </c>
      <c r="L53" s="95">
        <v>1.5</v>
      </c>
      <c r="M53" s="95">
        <v>1.5</v>
      </c>
    </row>
    <row r="54" spans="1:13" s="51" customFormat="1" ht="15.75">
      <c r="A54" s="89" t="s">
        <v>311</v>
      </c>
      <c r="B54" s="90" t="s">
        <v>402</v>
      </c>
      <c r="C54" s="90" t="s">
        <v>58</v>
      </c>
      <c r="D54" s="90" t="s">
        <v>72</v>
      </c>
      <c r="E54" s="90" t="s">
        <v>58</v>
      </c>
      <c r="F54" s="90" t="s">
        <v>139</v>
      </c>
      <c r="G54" s="90" t="s">
        <v>58</v>
      </c>
      <c r="H54" s="90" t="s">
        <v>140</v>
      </c>
      <c r="I54" s="90" t="s">
        <v>164</v>
      </c>
      <c r="J54" s="90" t="s">
        <v>60</v>
      </c>
      <c r="K54" s="95">
        <f>K55</f>
        <v>1.5</v>
      </c>
      <c r="L54" s="95">
        <f>L55</f>
        <v>1.5</v>
      </c>
      <c r="M54" s="96">
        <f>M55</f>
        <v>1.5</v>
      </c>
    </row>
    <row r="55" spans="1:13" s="51" customFormat="1" ht="15.75">
      <c r="A55" s="89" t="s">
        <v>87</v>
      </c>
      <c r="B55" s="90" t="s">
        <v>402</v>
      </c>
      <c r="C55" s="90" t="s">
        <v>58</v>
      </c>
      <c r="D55" s="90" t="s">
        <v>72</v>
      </c>
      <c r="E55" s="90" t="s">
        <v>58</v>
      </c>
      <c r="F55" s="90" t="s">
        <v>139</v>
      </c>
      <c r="G55" s="90" t="s">
        <v>58</v>
      </c>
      <c r="H55" s="90" t="s">
        <v>140</v>
      </c>
      <c r="I55" s="90" t="s">
        <v>164</v>
      </c>
      <c r="J55" s="90" t="s">
        <v>88</v>
      </c>
      <c r="K55" s="95">
        <v>1.5</v>
      </c>
      <c r="L55" s="95">
        <v>1.5</v>
      </c>
      <c r="M55" s="95">
        <v>1.5</v>
      </c>
    </row>
    <row r="56" spans="1:13" s="51" customFormat="1" ht="45.75">
      <c r="A56" s="89" t="s">
        <v>401</v>
      </c>
      <c r="B56" s="90" t="s">
        <v>402</v>
      </c>
      <c r="C56" s="90" t="s">
        <v>58</v>
      </c>
      <c r="D56" s="90" t="s">
        <v>72</v>
      </c>
      <c r="E56" s="90" t="s">
        <v>58</v>
      </c>
      <c r="F56" s="90" t="s">
        <v>139</v>
      </c>
      <c r="G56" s="90" t="s">
        <v>58</v>
      </c>
      <c r="H56" s="90" t="s">
        <v>142</v>
      </c>
      <c r="I56" s="90" t="s">
        <v>60</v>
      </c>
      <c r="J56" s="90" t="s">
        <v>60</v>
      </c>
      <c r="K56" s="95">
        <f>L56</f>
        <v>1</v>
      </c>
      <c r="L56" s="95">
        <f aca="true" t="shared" si="5" ref="L56:M58">L57</f>
        <v>1</v>
      </c>
      <c r="M56" s="96">
        <f t="shared" si="5"/>
        <v>1</v>
      </c>
    </row>
    <row r="57" spans="1:13" s="51" customFormat="1" ht="45.75">
      <c r="A57" s="89" t="s">
        <v>73</v>
      </c>
      <c r="B57" s="90" t="s">
        <v>402</v>
      </c>
      <c r="C57" s="90" t="s">
        <v>58</v>
      </c>
      <c r="D57" s="90" t="s">
        <v>72</v>
      </c>
      <c r="E57" s="90" t="s">
        <v>58</v>
      </c>
      <c r="F57" s="90" t="s">
        <v>139</v>
      </c>
      <c r="G57" s="90" t="s">
        <v>58</v>
      </c>
      <c r="H57" s="90" t="s">
        <v>142</v>
      </c>
      <c r="I57" s="90" t="s">
        <v>74</v>
      </c>
      <c r="J57" s="90" t="s">
        <v>60</v>
      </c>
      <c r="K57" s="95">
        <f>L57</f>
        <v>1</v>
      </c>
      <c r="L57" s="95">
        <f t="shared" si="5"/>
        <v>1</v>
      </c>
      <c r="M57" s="96">
        <f t="shared" si="5"/>
        <v>1</v>
      </c>
    </row>
    <row r="58" spans="1:13" s="51" customFormat="1" ht="15.75">
      <c r="A58" s="89" t="s">
        <v>89</v>
      </c>
      <c r="B58" s="90" t="s">
        <v>402</v>
      </c>
      <c r="C58" s="90" t="s">
        <v>58</v>
      </c>
      <c r="D58" s="90" t="s">
        <v>72</v>
      </c>
      <c r="E58" s="90" t="s">
        <v>58</v>
      </c>
      <c r="F58" s="90" t="s">
        <v>139</v>
      </c>
      <c r="G58" s="90" t="s">
        <v>58</v>
      </c>
      <c r="H58" s="90" t="s">
        <v>142</v>
      </c>
      <c r="I58" s="90" t="s">
        <v>74</v>
      </c>
      <c r="J58" s="90" t="s">
        <v>90</v>
      </c>
      <c r="K58" s="95">
        <f>L58</f>
        <v>1</v>
      </c>
      <c r="L58" s="95">
        <f t="shared" si="5"/>
        <v>1</v>
      </c>
      <c r="M58" s="96">
        <f t="shared" si="5"/>
        <v>1</v>
      </c>
    </row>
    <row r="59" spans="1:13" s="51" customFormat="1" ht="15.75">
      <c r="A59" s="89" t="s">
        <v>93</v>
      </c>
      <c r="B59" s="90" t="s">
        <v>402</v>
      </c>
      <c r="C59" s="90" t="s">
        <v>58</v>
      </c>
      <c r="D59" s="90" t="s">
        <v>72</v>
      </c>
      <c r="E59" s="90" t="s">
        <v>58</v>
      </c>
      <c r="F59" s="90" t="s">
        <v>139</v>
      </c>
      <c r="G59" s="90" t="s">
        <v>58</v>
      </c>
      <c r="H59" s="90" t="s">
        <v>142</v>
      </c>
      <c r="I59" s="90" t="s">
        <v>74</v>
      </c>
      <c r="J59" s="90" t="s">
        <v>94</v>
      </c>
      <c r="K59" s="95">
        <v>1</v>
      </c>
      <c r="L59" s="95">
        <v>1</v>
      </c>
      <c r="M59" s="96">
        <v>1</v>
      </c>
    </row>
    <row r="60" spans="1:13" s="55" customFormat="1" ht="78.75">
      <c r="A60" s="93" t="s">
        <v>312</v>
      </c>
      <c r="B60" s="94" t="s">
        <v>402</v>
      </c>
      <c r="C60" s="94" t="s">
        <v>58</v>
      </c>
      <c r="D60" s="94" t="s">
        <v>72</v>
      </c>
      <c r="E60" s="94" t="s">
        <v>58</v>
      </c>
      <c r="F60" s="94" t="s">
        <v>139</v>
      </c>
      <c r="G60" s="94" t="s">
        <v>126</v>
      </c>
      <c r="H60" s="94" t="s">
        <v>133</v>
      </c>
      <c r="I60" s="94" t="s">
        <v>60</v>
      </c>
      <c r="J60" s="94" t="s">
        <v>60</v>
      </c>
      <c r="K60" s="91">
        <v>10.488</v>
      </c>
      <c r="L60" s="91">
        <f>L61+L65+L69+L73</f>
        <v>10.747</v>
      </c>
      <c r="M60" s="92">
        <f>M61+M65+M69+M73</f>
        <v>10.747</v>
      </c>
    </row>
    <row r="61" spans="1:13" s="55" customFormat="1" ht="94.5">
      <c r="A61" s="93" t="s">
        <v>96</v>
      </c>
      <c r="B61" s="94" t="s">
        <v>402</v>
      </c>
      <c r="C61" s="94" t="s">
        <v>58</v>
      </c>
      <c r="D61" s="94" t="s">
        <v>72</v>
      </c>
      <c r="E61" s="94" t="s">
        <v>58</v>
      </c>
      <c r="F61" s="94" t="s">
        <v>139</v>
      </c>
      <c r="G61" s="94" t="s">
        <v>126</v>
      </c>
      <c r="H61" s="94" t="s">
        <v>141</v>
      </c>
      <c r="I61" s="94" t="s">
        <v>60</v>
      </c>
      <c r="J61" s="94" t="s">
        <v>60</v>
      </c>
      <c r="K61" s="91">
        <f>L61</f>
        <v>0</v>
      </c>
      <c r="L61" s="91">
        <f aca="true" t="shared" si="6" ref="L61:M63">L62</f>
        <v>0</v>
      </c>
      <c r="M61" s="92">
        <f t="shared" si="6"/>
        <v>0</v>
      </c>
    </row>
    <row r="62" spans="1:13" s="51" customFormat="1" ht="15.75">
      <c r="A62" s="89" t="s">
        <v>97</v>
      </c>
      <c r="B62" s="90" t="s">
        <v>402</v>
      </c>
      <c r="C62" s="90" t="s">
        <v>58</v>
      </c>
      <c r="D62" s="90" t="s">
        <v>72</v>
      </c>
      <c r="E62" s="90" t="s">
        <v>58</v>
      </c>
      <c r="F62" s="90" t="s">
        <v>139</v>
      </c>
      <c r="G62" s="90" t="s">
        <v>126</v>
      </c>
      <c r="H62" s="90" t="s">
        <v>141</v>
      </c>
      <c r="I62" s="90" t="s">
        <v>98</v>
      </c>
      <c r="J62" s="90" t="s">
        <v>60</v>
      </c>
      <c r="K62" s="95">
        <f>L62</f>
        <v>0</v>
      </c>
      <c r="L62" s="95">
        <f t="shared" si="6"/>
        <v>0</v>
      </c>
      <c r="M62" s="96">
        <f t="shared" si="6"/>
        <v>0</v>
      </c>
    </row>
    <row r="63" spans="1:13" s="51" customFormat="1" ht="15.75">
      <c r="A63" s="89" t="s">
        <v>99</v>
      </c>
      <c r="B63" s="90" t="s">
        <v>402</v>
      </c>
      <c r="C63" s="90" t="s">
        <v>58</v>
      </c>
      <c r="D63" s="90" t="s">
        <v>72</v>
      </c>
      <c r="E63" s="90" t="s">
        <v>58</v>
      </c>
      <c r="F63" s="90" t="s">
        <v>139</v>
      </c>
      <c r="G63" s="90" t="s">
        <v>126</v>
      </c>
      <c r="H63" s="90" t="s">
        <v>141</v>
      </c>
      <c r="I63" s="90" t="s">
        <v>98</v>
      </c>
      <c r="J63" s="90" t="s">
        <v>100</v>
      </c>
      <c r="K63" s="95">
        <f>L63</f>
        <v>0</v>
      </c>
      <c r="L63" s="95">
        <f t="shared" si="6"/>
        <v>0</v>
      </c>
      <c r="M63" s="96">
        <f t="shared" si="6"/>
        <v>0</v>
      </c>
    </row>
    <row r="64" spans="1:13" ht="30.75">
      <c r="A64" s="89" t="s">
        <v>101</v>
      </c>
      <c r="B64" s="90" t="s">
        <v>402</v>
      </c>
      <c r="C64" s="90" t="s">
        <v>58</v>
      </c>
      <c r="D64" s="90" t="s">
        <v>72</v>
      </c>
      <c r="E64" s="90" t="s">
        <v>58</v>
      </c>
      <c r="F64" s="90" t="s">
        <v>139</v>
      </c>
      <c r="G64" s="90" t="s">
        <v>126</v>
      </c>
      <c r="H64" s="90" t="s">
        <v>141</v>
      </c>
      <c r="I64" s="90" t="s">
        <v>98</v>
      </c>
      <c r="J64" s="90" t="s">
        <v>102</v>
      </c>
      <c r="K64" s="95">
        <v>0</v>
      </c>
      <c r="L64" s="95">
        <v>0</v>
      </c>
      <c r="M64" s="96">
        <v>0</v>
      </c>
    </row>
    <row r="65" spans="1:13" s="55" customFormat="1" ht="47.25">
      <c r="A65" s="98" t="s">
        <v>280</v>
      </c>
      <c r="B65" s="94" t="s">
        <v>402</v>
      </c>
      <c r="C65" s="94" t="s">
        <v>58</v>
      </c>
      <c r="D65" s="94" t="s">
        <v>72</v>
      </c>
      <c r="E65" s="94" t="s">
        <v>58</v>
      </c>
      <c r="F65" s="94" t="s">
        <v>139</v>
      </c>
      <c r="G65" s="94" t="s">
        <v>126</v>
      </c>
      <c r="H65" s="94" t="s">
        <v>281</v>
      </c>
      <c r="I65" s="94" t="s">
        <v>60</v>
      </c>
      <c r="J65" s="94" t="s">
        <v>60</v>
      </c>
      <c r="K65" s="91">
        <v>0.7</v>
      </c>
      <c r="L65" s="91">
        <f aca="true" t="shared" si="7" ref="L65:M67">L66</f>
        <v>0.8</v>
      </c>
      <c r="M65" s="92">
        <f t="shared" si="7"/>
        <v>0.8</v>
      </c>
    </row>
    <row r="66" spans="1:13" s="51" customFormat="1" ht="15.75">
      <c r="A66" s="89" t="s">
        <v>97</v>
      </c>
      <c r="B66" s="90" t="s">
        <v>402</v>
      </c>
      <c r="C66" s="90" t="s">
        <v>58</v>
      </c>
      <c r="D66" s="90" t="s">
        <v>72</v>
      </c>
      <c r="E66" s="90" t="s">
        <v>58</v>
      </c>
      <c r="F66" s="90" t="s">
        <v>139</v>
      </c>
      <c r="G66" s="90" t="s">
        <v>126</v>
      </c>
      <c r="H66" s="90" t="s">
        <v>281</v>
      </c>
      <c r="I66" s="90" t="s">
        <v>98</v>
      </c>
      <c r="J66" s="90" t="s">
        <v>60</v>
      </c>
      <c r="K66" s="95">
        <v>0.7</v>
      </c>
      <c r="L66" s="95">
        <f t="shared" si="7"/>
        <v>0.8</v>
      </c>
      <c r="M66" s="96">
        <f t="shared" si="7"/>
        <v>0.8</v>
      </c>
    </row>
    <row r="67" spans="1:13" s="51" customFormat="1" ht="15.75">
      <c r="A67" s="89" t="s">
        <v>99</v>
      </c>
      <c r="B67" s="90" t="s">
        <v>402</v>
      </c>
      <c r="C67" s="90" t="s">
        <v>58</v>
      </c>
      <c r="D67" s="90" t="s">
        <v>72</v>
      </c>
      <c r="E67" s="90" t="s">
        <v>58</v>
      </c>
      <c r="F67" s="90" t="s">
        <v>139</v>
      </c>
      <c r="G67" s="90" t="s">
        <v>126</v>
      </c>
      <c r="H67" s="90" t="s">
        <v>281</v>
      </c>
      <c r="I67" s="90" t="s">
        <v>98</v>
      </c>
      <c r="J67" s="90" t="s">
        <v>100</v>
      </c>
      <c r="K67" s="95">
        <f>K68</f>
        <v>0.7</v>
      </c>
      <c r="L67" s="95">
        <f t="shared" si="7"/>
        <v>0.8</v>
      </c>
      <c r="M67" s="95">
        <f t="shared" si="7"/>
        <v>0.8</v>
      </c>
    </row>
    <row r="68" spans="1:13" s="55" customFormat="1" ht="30.75">
      <c r="A68" s="89" t="s">
        <v>101</v>
      </c>
      <c r="B68" s="90" t="s">
        <v>402</v>
      </c>
      <c r="C68" s="90" t="s">
        <v>58</v>
      </c>
      <c r="D68" s="90" t="s">
        <v>72</v>
      </c>
      <c r="E68" s="90" t="s">
        <v>58</v>
      </c>
      <c r="F68" s="90" t="s">
        <v>139</v>
      </c>
      <c r="G68" s="90" t="s">
        <v>126</v>
      </c>
      <c r="H68" s="90" t="s">
        <v>281</v>
      </c>
      <c r="I68" s="90" t="s">
        <v>98</v>
      </c>
      <c r="J68" s="90" t="s">
        <v>102</v>
      </c>
      <c r="K68" s="95">
        <v>0.7</v>
      </c>
      <c r="L68" s="95">
        <v>0.8</v>
      </c>
      <c r="M68" s="96">
        <v>0.8</v>
      </c>
    </row>
    <row r="69" spans="1:13" s="55" customFormat="1" ht="126">
      <c r="A69" s="98" t="s">
        <v>274</v>
      </c>
      <c r="B69" s="94" t="s">
        <v>402</v>
      </c>
      <c r="C69" s="94" t="s">
        <v>58</v>
      </c>
      <c r="D69" s="94" t="s">
        <v>72</v>
      </c>
      <c r="E69" s="94" t="s">
        <v>58</v>
      </c>
      <c r="F69" s="94" t="s">
        <v>139</v>
      </c>
      <c r="G69" s="94" t="s">
        <v>126</v>
      </c>
      <c r="H69" s="94" t="s">
        <v>277</v>
      </c>
      <c r="I69" s="94" t="s">
        <v>60</v>
      </c>
      <c r="J69" s="94" t="s">
        <v>60</v>
      </c>
      <c r="K69" s="91">
        <f aca="true" t="shared" si="8" ref="K69:M71">K70</f>
        <v>7.218</v>
      </c>
      <c r="L69" s="91">
        <f t="shared" si="8"/>
        <v>6.677</v>
      </c>
      <c r="M69" s="92">
        <f t="shared" si="8"/>
        <v>6.677</v>
      </c>
    </row>
    <row r="70" spans="1:13" s="51" customFormat="1" ht="15.75">
      <c r="A70" s="89" t="s">
        <v>97</v>
      </c>
      <c r="B70" s="90" t="s">
        <v>402</v>
      </c>
      <c r="C70" s="90" t="s">
        <v>58</v>
      </c>
      <c r="D70" s="90" t="s">
        <v>72</v>
      </c>
      <c r="E70" s="90" t="s">
        <v>58</v>
      </c>
      <c r="F70" s="90" t="s">
        <v>139</v>
      </c>
      <c r="G70" s="90" t="s">
        <v>126</v>
      </c>
      <c r="H70" s="90" t="s">
        <v>277</v>
      </c>
      <c r="I70" s="90" t="s">
        <v>98</v>
      </c>
      <c r="J70" s="90" t="s">
        <v>60</v>
      </c>
      <c r="K70" s="95">
        <f t="shared" si="8"/>
        <v>7.218</v>
      </c>
      <c r="L70" s="95">
        <f t="shared" si="8"/>
        <v>6.677</v>
      </c>
      <c r="M70" s="96">
        <f t="shared" si="8"/>
        <v>6.677</v>
      </c>
    </row>
    <row r="71" spans="1:13" s="51" customFormat="1" ht="15.75">
      <c r="A71" s="89" t="s">
        <v>99</v>
      </c>
      <c r="B71" s="90" t="s">
        <v>402</v>
      </c>
      <c r="C71" s="90" t="s">
        <v>58</v>
      </c>
      <c r="D71" s="90" t="s">
        <v>72</v>
      </c>
      <c r="E71" s="90" t="s">
        <v>58</v>
      </c>
      <c r="F71" s="90" t="s">
        <v>139</v>
      </c>
      <c r="G71" s="90" t="s">
        <v>126</v>
      </c>
      <c r="H71" s="90" t="s">
        <v>277</v>
      </c>
      <c r="I71" s="90" t="s">
        <v>98</v>
      </c>
      <c r="J71" s="90" t="s">
        <v>100</v>
      </c>
      <c r="K71" s="95">
        <f t="shared" si="8"/>
        <v>7.218</v>
      </c>
      <c r="L71" s="95">
        <f t="shared" si="8"/>
        <v>6.677</v>
      </c>
      <c r="M71" s="96">
        <f t="shared" si="8"/>
        <v>6.677</v>
      </c>
    </row>
    <row r="72" spans="1:13" s="51" customFormat="1" ht="30.75">
      <c r="A72" s="89" t="s">
        <v>101</v>
      </c>
      <c r="B72" s="90" t="s">
        <v>402</v>
      </c>
      <c r="C72" s="90" t="s">
        <v>58</v>
      </c>
      <c r="D72" s="90" t="s">
        <v>72</v>
      </c>
      <c r="E72" s="90" t="s">
        <v>58</v>
      </c>
      <c r="F72" s="90" t="s">
        <v>139</v>
      </c>
      <c r="G72" s="90" t="s">
        <v>126</v>
      </c>
      <c r="H72" s="90" t="s">
        <v>277</v>
      </c>
      <c r="I72" s="90" t="s">
        <v>98</v>
      </c>
      <c r="J72" s="90" t="s">
        <v>102</v>
      </c>
      <c r="K72" s="95">
        <v>7.218</v>
      </c>
      <c r="L72" s="95">
        <v>6.677</v>
      </c>
      <c r="M72" s="96">
        <v>6.677</v>
      </c>
    </row>
    <row r="73" spans="1:13" s="51" customFormat="1" ht="47.25">
      <c r="A73" s="93" t="s">
        <v>162</v>
      </c>
      <c r="B73" s="90" t="s">
        <v>402</v>
      </c>
      <c r="C73" s="90" t="s">
        <v>58</v>
      </c>
      <c r="D73" s="90" t="s">
        <v>72</v>
      </c>
      <c r="E73" s="90" t="s">
        <v>58</v>
      </c>
      <c r="F73" s="90" t="s">
        <v>139</v>
      </c>
      <c r="G73" s="90" t="s">
        <v>126</v>
      </c>
      <c r="H73" s="90" t="s">
        <v>163</v>
      </c>
      <c r="I73" s="90" t="s">
        <v>60</v>
      </c>
      <c r="J73" s="90" t="s">
        <v>60</v>
      </c>
      <c r="K73" s="95">
        <f>L73</f>
        <v>3.27</v>
      </c>
      <c r="L73" s="95">
        <f aca="true" t="shared" si="9" ref="L73:M75">L74</f>
        <v>3.27</v>
      </c>
      <c r="M73" s="96">
        <f t="shared" si="9"/>
        <v>3.27</v>
      </c>
    </row>
    <row r="74" spans="1:13" s="51" customFormat="1" ht="15.75">
      <c r="A74" s="89" t="s">
        <v>97</v>
      </c>
      <c r="B74" s="90" t="s">
        <v>402</v>
      </c>
      <c r="C74" s="90" t="s">
        <v>58</v>
      </c>
      <c r="D74" s="90" t="s">
        <v>72</v>
      </c>
      <c r="E74" s="90" t="s">
        <v>58</v>
      </c>
      <c r="F74" s="90" t="s">
        <v>139</v>
      </c>
      <c r="G74" s="90" t="s">
        <v>126</v>
      </c>
      <c r="H74" s="90" t="s">
        <v>163</v>
      </c>
      <c r="I74" s="90" t="s">
        <v>98</v>
      </c>
      <c r="J74" s="90" t="s">
        <v>60</v>
      </c>
      <c r="K74" s="95">
        <f>L74</f>
        <v>3.27</v>
      </c>
      <c r="L74" s="95">
        <f t="shared" si="9"/>
        <v>3.27</v>
      </c>
      <c r="M74" s="96">
        <f t="shared" si="9"/>
        <v>3.27</v>
      </c>
    </row>
    <row r="75" spans="1:13" s="55" customFormat="1" ht="15.75">
      <c r="A75" s="89" t="s">
        <v>99</v>
      </c>
      <c r="B75" s="90" t="s">
        <v>402</v>
      </c>
      <c r="C75" s="90" t="s">
        <v>58</v>
      </c>
      <c r="D75" s="90" t="s">
        <v>72</v>
      </c>
      <c r="E75" s="90" t="s">
        <v>58</v>
      </c>
      <c r="F75" s="90" t="s">
        <v>139</v>
      </c>
      <c r="G75" s="90" t="s">
        <v>126</v>
      </c>
      <c r="H75" s="90" t="s">
        <v>163</v>
      </c>
      <c r="I75" s="90" t="s">
        <v>98</v>
      </c>
      <c r="J75" s="90" t="s">
        <v>100</v>
      </c>
      <c r="K75" s="95">
        <f>L75</f>
        <v>3.27</v>
      </c>
      <c r="L75" s="95">
        <f t="shared" si="9"/>
        <v>3.27</v>
      </c>
      <c r="M75" s="96">
        <f t="shared" si="9"/>
        <v>3.27</v>
      </c>
    </row>
    <row r="76" spans="1:13" s="55" customFormat="1" ht="30.75">
      <c r="A76" s="89" t="s">
        <v>101</v>
      </c>
      <c r="B76" s="90" t="s">
        <v>402</v>
      </c>
      <c r="C76" s="90" t="s">
        <v>58</v>
      </c>
      <c r="D76" s="90" t="s">
        <v>72</v>
      </c>
      <c r="E76" s="90" t="s">
        <v>58</v>
      </c>
      <c r="F76" s="90" t="s">
        <v>139</v>
      </c>
      <c r="G76" s="90" t="s">
        <v>126</v>
      </c>
      <c r="H76" s="90" t="s">
        <v>163</v>
      </c>
      <c r="I76" s="90" t="s">
        <v>98</v>
      </c>
      <c r="J76" s="90" t="s">
        <v>102</v>
      </c>
      <c r="K76" s="95">
        <v>3.27</v>
      </c>
      <c r="L76" s="95">
        <v>3.27</v>
      </c>
      <c r="M76" s="96">
        <v>3.27</v>
      </c>
    </row>
    <row r="77" spans="1:13" s="56" customFormat="1" ht="63">
      <c r="A77" s="93" t="s">
        <v>313</v>
      </c>
      <c r="B77" s="94" t="s">
        <v>402</v>
      </c>
      <c r="C77" s="94" t="s">
        <v>58</v>
      </c>
      <c r="D77" s="94" t="s">
        <v>314</v>
      </c>
      <c r="E77" s="94" t="s">
        <v>59</v>
      </c>
      <c r="F77" s="94" t="s">
        <v>139</v>
      </c>
      <c r="G77" s="94" t="s">
        <v>59</v>
      </c>
      <c r="H77" s="94" t="s">
        <v>133</v>
      </c>
      <c r="I77" s="94" t="s">
        <v>60</v>
      </c>
      <c r="J77" s="94" t="s">
        <v>60</v>
      </c>
      <c r="K77" s="91">
        <f aca="true" t="shared" si="10" ref="K77:K89">L77</f>
        <v>20</v>
      </c>
      <c r="L77" s="91">
        <f aca="true" t="shared" si="11" ref="L77:M82">L78</f>
        <v>20</v>
      </c>
      <c r="M77" s="92">
        <f t="shared" si="11"/>
        <v>20</v>
      </c>
    </row>
    <row r="78" spans="1:13" ht="63">
      <c r="A78" s="93" t="s">
        <v>400</v>
      </c>
      <c r="B78" s="90" t="s">
        <v>402</v>
      </c>
      <c r="C78" s="90" t="s">
        <v>58</v>
      </c>
      <c r="D78" s="90" t="s">
        <v>314</v>
      </c>
      <c r="E78" s="90" t="s">
        <v>58</v>
      </c>
      <c r="F78" s="90" t="s">
        <v>139</v>
      </c>
      <c r="G78" s="90" t="s">
        <v>59</v>
      </c>
      <c r="H78" s="90" t="s">
        <v>133</v>
      </c>
      <c r="I78" s="90" t="s">
        <v>60</v>
      </c>
      <c r="J78" s="90" t="s">
        <v>60</v>
      </c>
      <c r="K78" s="95">
        <f t="shared" si="10"/>
        <v>20</v>
      </c>
      <c r="L78" s="95">
        <f t="shared" si="11"/>
        <v>20</v>
      </c>
      <c r="M78" s="96">
        <f t="shared" si="11"/>
        <v>20</v>
      </c>
    </row>
    <row r="79" spans="1:13" ht="78.75">
      <c r="A79" s="93" t="s">
        <v>312</v>
      </c>
      <c r="B79" s="90" t="s">
        <v>402</v>
      </c>
      <c r="C79" s="90" t="s">
        <v>58</v>
      </c>
      <c r="D79" s="90" t="s">
        <v>314</v>
      </c>
      <c r="E79" s="90" t="s">
        <v>58</v>
      </c>
      <c r="F79" s="90" t="s">
        <v>139</v>
      </c>
      <c r="G79" s="90" t="s">
        <v>126</v>
      </c>
      <c r="H79" s="90" t="s">
        <v>133</v>
      </c>
      <c r="I79" s="90" t="s">
        <v>60</v>
      </c>
      <c r="J79" s="90" t="s">
        <v>60</v>
      </c>
      <c r="K79" s="95">
        <f t="shared" si="10"/>
        <v>20</v>
      </c>
      <c r="L79" s="95">
        <f t="shared" si="11"/>
        <v>20</v>
      </c>
      <c r="M79" s="96">
        <f t="shared" si="11"/>
        <v>20</v>
      </c>
    </row>
    <row r="80" spans="1:13" ht="47.25">
      <c r="A80" s="93" t="s">
        <v>315</v>
      </c>
      <c r="B80" s="90" t="s">
        <v>402</v>
      </c>
      <c r="C80" s="90" t="s">
        <v>58</v>
      </c>
      <c r="D80" s="90" t="s">
        <v>314</v>
      </c>
      <c r="E80" s="90" t="s">
        <v>58</v>
      </c>
      <c r="F80" s="90" t="s">
        <v>139</v>
      </c>
      <c r="G80" s="90" t="s">
        <v>126</v>
      </c>
      <c r="H80" s="90" t="s">
        <v>316</v>
      </c>
      <c r="I80" s="90" t="s">
        <v>60</v>
      </c>
      <c r="J80" s="90" t="s">
        <v>60</v>
      </c>
      <c r="K80" s="95">
        <f t="shared" si="10"/>
        <v>20</v>
      </c>
      <c r="L80" s="95">
        <f t="shared" si="11"/>
        <v>20</v>
      </c>
      <c r="M80" s="96">
        <f t="shared" si="11"/>
        <v>20</v>
      </c>
    </row>
    <row r="81" spans="1:13" ht="15.75">
      <c r="A81" s="89" t="s">
        <v>97</v>
      </c>
      <c r="B81" s="90" t="s">
        <v>402</v>
      </c>
      <c r="C81" s="90" t="s">
        <v>58</v>
      </c>
      <c r="D81" s="90" t="s">
        <v>314</v>
      </c>
      <c r="E81" s="90" t="s">
        <v>58</v>
      </c>
      <c r="F81" s="90" t="s">
        <v>139</v>
      </c>
      <c r="G81" s="90" t="s">
        <v>126</v>
      </c>
      <c r="H81" s="90" t="s">
        <v>316</v>
      </c>
      <c r="I81" s="90" t="s">
        <v>98</v>
      </c>
      <c r="J81" s="90" t="s">
        <v>60</v>
      </c>
      <c r="K81" s="95">
        <f t="shared" si="10"/>
        <v>20</v>
      </c>
      <c r="L81" s="95">
        <f t="shared" si="11"/>
        <v>20</v>
      </c>
      <c r="M81" s="96">
        <f t="shared" si="11"/>
        <v>20</v>
      </c>
    </row>
    <row r="82" spans="1:13" ht="15.75">
      <c r="A82" s="89" t="s">
        <v>99</v>
      </c>
      <c r="B82" s="90" t="s">
        <v>402</v>
      </c>
      <c r="C82" s="90" t="s">
        <v>58</v>
      </c>
      <c r="D82" s="90" t="s">
        <v>314</v>
      </c>
      <c r="E82" s="90" t="s">
        <v>58</v>
      </c>
      <c r="F82" s="90" t="s">
        <v>139</v>
      </c>
      <c r="G82" s="90" t="s">
        <v>126</v>
      </c>
      <c r="H82" s="90" t="s">
        <v>316</v>
      </c>
      <c r="I82" s="90" t="s">
        <v>98</v>
      </c>
      <c r="J82" s="90" t="s">
        <v>100</v>
      </c>
      <c r="K82" s="95">
        <f t="shared" si="10"/>
        <v>20</v>
      </c>
      <c r="L82" s="95">
        <f t="shared" si="11"/>
        <v>20</v>
      </c>
      <c r="M82" s="96">
        <f t="shared" si="11"/>
        <v>20</v>
      </c>
    </row>
    <row r="83" spans="1:13" ht="30.75">
      <c r="A83" s="89" t="s">
        <v>101</v>
      </c>
      <c r="B83" s="90" t="s">
        <v>402</v>
      </c>
      <c r="C83" s="90" t="s">
        <v>58</v>
      </c>
      <c r="D83" s="90" t="s">
        <v>314</v>
      </c>
      <c r="E83" s="90" t="s">
        <v>58</v>
      </c>
      <c r="F83" s="90" t="s">
        <v>139</v>
      </c>
      <c r="G83" s="90" t="s">
        <v>126</v>
      </c>
      <c r="H83" s="90" t="s">
        <v>316</v>
      </c>
      <c r="I83" s="90" t="s">
        <v>98</v>
      </c>
      <c r="J83" s="90" t="s">
        <v>102</v>
      </c>
      <c r="K83" s="95">
        <f t="shared" si="10"/>
        <v>20</v>
      </c>
      <c r="L83" s="95">
        <v>20</v>
      </c>
      <c r="M83" s="96">
        <v>20</v>
      </c>
    </row>
    <row r="84" spans="1:13" ht="15.75">
      <c r="A84" s="102" t="s">
        <v>256</v>
      </c>
      <c r="B84" s="90" t="s">
        <v>402</v>
      </c>
      <c r="C84" s="103" t="s">
        <v>58</v>
      </c>
      <c r="D84" s="103" t="s">
        <v>257</v>
      </c>
      <c r="E84" s="103" t="s">
        <v>59</v>
      </c>
      <c r="F84" s="103" t="s">
        <v>139</v>
      </c>
      <c r="G84" s="103" t="s">
        <v>59</v>
      </c>
      <c r="H84" s="103" t="s">
        <v>133</v>
      </c>
      <c r="I84" s="103" t="s">
        <v>60</v>
      </c>
      <c r="J84" s="103" t="s">
        <v>60</v>
      </c>
      <c r="K84" s="95">
        <f t="shared" si="10"/>
        <v>0</v>
      </c>
      <c r="L84" s="95">
        <f aca="true" t="shared" si="12" ref="L84:L89">M84</f>
        <v>0</v>
      </c>
      <c r="M84" s="96">
        <f aca="true" t="shared" si="13" ref="M84:M89">N84</f>
        <v>0</v>
      </c>
    </row>
    <row r="85" spans="1:13" ht="15.75">
      <c r="A85" s="98" t="s">
        <v>62</v>
      </c>
      <c r="B85" s="90" t="s">
        <v>402</v>
      </c>
      <c r="C85" s="103" t="s">
        <v>58</v>
      </c>
      <c r="D85" s="103" t="s">
        <v>257</v>
      </c>
      <c r="E85" s="103" t="s">
        <v>138</v>
      </c>
      <c r="F85" s="103" t="s">
        <v>139</v>
      </c>
      <c r="G85" s="103" t="s">
        <v>59</v>
      </c>
      <c r="H85" s="103" t="s">
        <v>133</v>
      </c>
      <c r="I85" s="103" t="s">
        <v>60</v>
      </c>
      <c r="J85" s="103" t="s">
        <v>60</v>
      </c>
      <c r="K85" s="95">
        <f t="shared" si="10"/>
        <v>0</v>
      </c>
      <c r="L85" s="95">
        <f t="shared" si="12"/>
        <v>0</v>
      </c>
      <c r="M85" s="96">
        <f t="shared" si="13"/>
        <v>0</v>
      </c>
    </row>
    <row r="86" spans="1:13" s="56" customFormat="1" ht="15.75">
      <c r="A86" s="89" t="s">
        <v>317</v>
      </c>
      <c r="B86" s="90" t="s">
        <v>402</v>
      </c>
      <c r="C86" s="90" t="s">
        <v>58</v>
      </c>
      <c r="D86" s="90" t="s">
        <v>257</v>
      </c>
      <c r="E86" s="90" t="s">
        <v>138</v>
      </c>
      <c r="F86" s="90" t="s">
        <v>145</v>
      </c>
      <c r="G86" s="90" t="s">
        <v>59</v>
      </c>
      <c r="H86" s="90" t="s">
        <v>133</v>
      </c>
      <c r="I86" s="90" t="s">
        <v>60</v>
      </c>
      <c r="J86" s="90" t="s">
        <v>60</v>
      </c>
      <c r="K86" s="95">
        <f t="shared" si="10"/>
        <v>0</v>
      </c>
      <c r="L86" s="95">
        <f t="shared" si="12"/>
        <v>0</v>
      </c>
      <c r="M86" s="96">
        <f t="shared" si="13"/>
        <v>0</v>
      </c>
    </row>
    <row r="87" spans="1:13" s="56" customFormat="1" ht="30.75">
      <c r="A87" s="89" t="s">
        <v>318</v>
      </c>
      <c r="B87" s="90" t="s">
        <v>402</v>
      </c>
      <c r="C87" s="90" t="s">
        <v>58</v>
      </c>
      <c r="D87" s="90" t="s">
        <v>257</v>
      </c>
      <c r="E87" s="90" t="s">
        <v>138</v>
      </c>
      <c r="F87" s="90" t="s">
        <v>145</v>
      </c>
      <c r="G87" s="90" t="s">
        <v>59</v>
      </c>
      <c r="H87" s="90" t="s">
        <v>319</v>
      </c>
      <c r="I87" s="90" t="s">
        <v>60</v>
      </c>
      <c r="J87" s="90" t="s">
        <v>60</v>
      </c>
      <c r="K87" s="95">
        <f t="shared" si="10"/>
        <v>0</v>
      </c>
      <c r="L87" s="95">
        <f t="shared" si="12"/>
        <v>0</v>
      </c>
      <c r="M87" s="96">
        <f t="shared" si="13"/>
        <v>0</v>
      </c>
    </row>
    <row r="88" spans="1:13" ht="15.75">
      <c r="A88" s="89" t="s">
        <v>320</v>
      </c>
      <c r="B88" s="90" t="s">
        <v>402</v>
      </c>
      <c r="C88" s="90" t="s">
        <v>58</v>
      </c>
      <c r="D88" s="90" t="s">
        <v>257</v>
      </c>
      <c r="E88" s="90" t="s">
        <v>138</v>
      </c>
      <c r="F88" s="90" t="s">
        <v>145</v>
      </c>
      <c r="G88" s="90" t="s">
        <v>59</v>
      </c>
      <c r="H88" s="90" t="s">
        <v>319</v>
      </c>
      <c r="I88" s="90" t="s">
        <v>258</v>
      </c>
      <c r="J88" s="90" t="s">
        <v>60</v>
      </c>
      <c r="K88" s="95">
        <f t="shared" si="10"/>
        <v>0</v>
      </c>
      <c r="L88" s="95">
        <f t="shared" si="12"/>
        <v>0</v>
      </c>
      <c r="M88" s="96">
        <f t="shared" si="13"/>
        <v>0</v>
      </c>
    </row>
    <row r="89" spans="1:13" ht="15.75">
      <c r="A89" s="89" t="s">
        <v>87</v>
      </c>
      <c r="B89" s="90" t="s">
        <v>402</v>
      </c>
      <c r="C89" s="90" t="s">
        <v>58</v>
      </c>
      <c r="D89" s="90" t="s">
        <v>257</v>
      </c>
      <c r="E89" s="90" t="s">
        <v>138</v>
      </c>
      <c r="F89" s="90" t="s">
        <v>145</v>
      </c>
      <c r="G89" s="90" t="s">
        <v>59</v>
      </c>
      <c r="H89" s="90" t="s">
        <v>319</v>
      </c>
      <c r="I89" s="90" t="s">
        <v>258</v>
      </c>
      <c r="J89" s="90" t="s">
        <v>88</v>
      </c>
      <c r="K89" s="95">
        <f t="shared" si="10"/>
        <v>0</v>
      </c>
      <c r="L89" s="95">
        <f t="shared" si="12"/>
        <v>0</v>
      </c>
      <c r="M89" s="96">
        <f t="shared" si="13"/>
        <v>0</v>
      </c>
    </row>
    <row r="90" spans="1:13" s="56" customFormat="1" ht="15.75">
      <c r="A90" s="93" t="s">
        <v>104</v>
      </c>
      <c r="B90" s="94" t="s">
        <v>402</v>
      </c>
      <c r="C90" s="94" t="s">
        <v>61</v>
      </c>
      <c r="D90" s="94" t="s">
        <v>59</v>
      </c>
      <c r="E90" s="94" t="s">
        <v>59</v>
      </c>
      <c r="F90" s="94" t="s">
        <v>139</v>
      </c>
      <c r="G90" s="94" t="s">
        <v>59</v>
      </c>
      <c r="H90" s="94" t="s">
        <v>133</v>
      </c>
      <c r="I90" s="94" t="s">
        <v>60</v>
      </c>
      <c r="J90" s="94" t="s">
        <v>60</v>
      </c>
      <c r="K90" s="91">
        <f>K91</f>
        <v>74.3</v>
      </c>
      <c r="L90" s="91">
        <f>L91</f>
        <v>75.116</v>
      </c>
      <c r="M90" s="92">
        <f>M91</f>
        <v>77.861</v>
      </c>
    </row>
    <row r="91" spans="1:13" s="56" customFormat="1" ht="31.5">
      <c r="A91" s="98" t="s">
        <v>105</v>
      </c>
      <c r="B91" s="94" t="s">
        <v>402</v>
      </c>
      <c r="C91" s="94" t="s">
        <v>61</v>
      </c>
      <c r="D91" s="94" t="s">
        <v>106</v>
      </c>
      <c r="E91" s="94" t="s">
        <v>59</v>
      </c>
      <c r="F91" s="94" t="s">
        <v>139</v>
      </c>
      <c r="G91" s="94" t="s">
        <v>59</v>
      </c>
      <c r="H91" s="104" t="s">
        <v>133</v>
      </c>
      <c r="I91" s="94" t="s">
        <v>60</v>
      </c>
      <c r="J91" s="94" t="s">
        <v>60</v>
      </c>
      <c r="K91" s="91">
        <f>K93</f>
        <v>74.3</v>
      </c>
      <c r="L91" s="91">
        <f>L93</f>
        <v>75.116</v>
      </c>
      <c r="M91" s="92">
        <f>M93</f>
        <v>77.861</v>
      </c>
    </row>
    <row r="92" spans="1:13" s="56" customFormat="1" ht="86.25" customHeight="1">
      <c r="A92" s="93" t="s">
        <v>400</v>
      </c>
      <c r="B92" s="94" t="s">
        <v>402</v>
      </c>
      <c r="C92" s="94" t="s">
        <v>61</v>
      </c>
      <c r="D92" s="94" t="s">
        <v>106</v>
      </c>
      <c r="E92" s="94" t="s">
        <v>58</v>
      </c>
      <c r="F92" s="94" t="s">
        <v>139</v>
      </c>
      <c r="G92" s="94" t="s">
        <v>59</v>
      </c>
      <c r="H92" s="104" t="s">
        <v>133</v>
      </c>
      <c r="I92" s="94" t="s">
        <v>60</v>
      </c>
      <c r="J92" s="94" t="s">
        <v>60</v>
      </c>
      <c r="K92" s="91">
        <f aca="true" t="shared" si="14" ref="K92:M93">K93</f>
        <v>74.3</v>
      </c>
      <c r="L92" s="91">
        <f t="shared" si="14"/>
        <v>75.116</v>
      </c>
      <c r="M92" s="92">
        <f t="shared" si="14"/>
        <v>77.861</v>
      </c>
    </row>
    <row r="93" spans="1:13" ht="47.25">
      <c r="A93" s="99" t="s">
        <v>321</v>
      </c>
      <c r="B93" s="90" t="s">
        <v>402</v>
      </c>
      <c r="C93" s="90" t="s">
        <v>61</v>
      </c>
      <c r="D93" s="90" t="s">
        <v>106</v>
      </c>
      <c r="E93" s="90" t="s">
        <v>58</v>
      </c>
      <c r="F93" s="90" t="s">
        <v>139</v>
      </c>
      <c r="G93" s="90" t="s">
        <v>61</v>
      </c>
      <c r="H93" s="90" t="s">
        <v>133</v>
      </c>
      <c r="I93" s="90" t="s">
        <v>60</v>
      </c>
      <c r="J93" s="90" t="s">
        <v>60</v>
      </c>
      <c r="K93" s="95">
        <f t="shared" si="14"/>
        <v>74.3</v>
      </c>
      <c r="L93" s="95">
        <f t="shared" si="14"/>
        <v>75.116</v>
      </c>
      <c r="M93" s="96">
        <f t="shared" si="14"/>
        <v>77.861</v>
      </c>
    </row>
    <row r="94" spans="1:13" ht="47.25">
      <c r="A94" s="93" t="s">
        <v>107</v>
      </c>
      <c r="B94" s="90" t="s">
        <v>402</v>
      </c>
      <c r="C94" s="90" t="s">
        <v>61</v>
      </c>
      <c r="D94" s="90" t="s">
        <v>106</v>
      </c>
      <c r="E94" s="90" t="s">
        <v>58</v>
      </c>
      <c r="F94" s="90" t="s">
        <v>139</v>
      </c>
      <c r="G94" s="90" t="s">
        <v>61</v>
      </c>
      <c r="H94" s="90" t="s">
        <v>147</v>
      </c>
      <c r="I94" s="90" t="s">
        <v>60</v>
      </c>
      <c r="J94" s="90" t="s">
        <v>60</v>
      </c>
      <c r="K94" s="95">
        <f>K95+K102</f>
        <v>74.3</v>
      </c>
      <c r="L94" s="95">
        <f>L95+L102</f>
        <v>75.116</v>
      </c>
      <c r="M94" s="96">
        <f>M95+M102</f>
        <v>77.861</v>
      </c>
    </row>
    <row r="95" spans="1:13" ht="30.75">
      <c r="A95" s="100" t="s">
        <v>253</v>
      </c>
      <c r="B95" s="90" t="s">
        <v>402</v>
      </c>
      <c r="C95" s="90" t="s">
        <v>61</v>
      </c>
      <c r="D95" s="90" t="s">
        <v>106</v>
      </c>
      <c r="E95" s="90" t="s">
        <v>58</v>
      </c>
      <c r="F95" s="90" t="s">
        <v>139</v>
      </c>
      <c r="G95" s="90" t="s">
        <v>61</v>
      </c>
      <c r="H95" s="90" t="s">
        <v>147</v>
      </c>
      <c r="I95" s="90" t="s">
        <v>108</v>
      </c>
      <c r="J95" s="90" t="s">
        <v>60</v>
      </c>
      <c r="K95" s="95">
        <f>K96+K99</f>
        <v>73.314</v>
      </c>
      <c r="L95" s="95">
        <f>L96+L99</f>
        <v>74.116</v>
      </c>
      <c r="M95" s="96">
        <f>M96+M99</f>
        <v>76.861</v>
      </c>
    </row>
    <row r="96" spans="1:13" ht="30.75">
      <c r="A96" s="100" t="s">
        <v>304</v>
      </c>
      <c r="B96" s="90" t="s">
        <v>402</v>
      </c>
      <c r="C96" s="90" t="s">
        <v>61</v>
      </c>
      <c r="D96" s="90" t="s">
        <v>106</v>
      </c>
      <c r="E96" s="90" t="s">
        <v>58</v>
      </c>
      <c r="F96" s="90" t="s">
        <v>139</v>
      </c>
      <c r="G96" s="90" t="s">
        <v>61</v>
      </c>
      <c r="H96" s="90" t="s">
        <v>147</v>
      </c>
      <c r="I96" s="90" t="s">
        <v>65</v>
      </c>
      <c r="J96" s="90" t="s">
        <v>60</v>
      </c>
      <c r="K96" s="95">
        <f aca="true" t="shared" si="15" ref="K96:M97">K97</f>
        <v>56.312</v>
      </c>
      <c r="L96" s="95">
        <f t="shared" si="15"/>
        <v>56.928</v>
      </c>
      <c r="M96" s="96">
        <f t="shared" si="15"/>
        <v>59.024</v>
      </c>
    </row>
    <row r="97" spans="1:13" ht="30.75">
      <c r="A97" s="89" t="s">
        <v>66</v>
      </c>
      <c r="B97" s="90" t="s">
        <v>402</v>
      </c>
      <c r="C97" s="90" t="s">
        <v>61</v>
      </c>
      <c r="D97" s="90" t="s">
        <v>106</v>
      </c>
      <c r="E97" s="90" t="s">
        <v>58</v>
      </c>
      <c r="F97" s="90" t="s">
        <v>139</v>
      </c>
      <c r="G97" s="90" t="s">
        <v>61</v>
      </c>
      <c r="H97" s="90" t="s">
        <v>147</v>
      </c>
      <c r="I97" s="90" t="s">
        <v>65</v>
      </c>
      <c r="J97" s="90" t="s">
        <v>67</v>
      </c>
      <c r="K97" s="95">
        <f t="shared" si="15"/>
        <v>56.312</v>
      </c>
      <c r="L97" s="95">
        <f t="shared" si="15"/>
        <v>56.928</v>
      </c>
      <c r="M97" s="96">
        <f t="shared" si="15"/>
        <v>59.024</v>
      </c>
    </row>
    <row r="98" spans="1:13" ht="15.75">
      <c r="A98" s="89" t="s">
        <v>68</v>
      </c>
      <c r="B98" s="90" t="s">
        <v>402</v>
      </c>
      <c r="C98" s="90" t="s">
        <v>61</v>
      </c>
      <c r="D98" s="90" t="s">
        <v>106</v>
      </c>
      <c r="E98" s="90" t="s">
        <v>58</v>
      </c>
      <c r="F98" s="90" t="s">
        <v>139</v>
      </c>
      <c r="G98" s="90" t="s">
        <v>61</v>
      </c>
      <c r="H98" s="90" t="s">
        <v>147</v>
      </c>
      <c r="I98" s="90" t="s">
        <v>65</v>
      </c>
      <c r="J98" s="90" t="s">
        <v>69</v>
      </c>
      <c r="K98" s="95">
        <v>56.312</v>
      </c>
      <c r="L98" s="95">
        <v>56.928</v>
      </c>
      <c r="M98" s="96">
        <v>59.024</v>
      </c>
    </row>
    <row r="99" spans="1:13" ht="60.75">
      <c r="A99" s="89" t="s">
        <v>305</v>
      </c>
      <c r="B99" s="90" t="s">
        <v>402</v>
      </c>
      <c r="C99" s="90" t="s">
        <v>61</v>
      </c>
      <c r="D99" s="90" t="s">
        <v>106</v>
      </c>
      <c r="E99" s="90" t="s">
        <v>58</v>
      </c>
      <c r="F99" s="90" t="s">
        <v>139</v>
      </c>
      <c r="G99" s="90" t="s">
        <v>61</v>
      </c>
      <c r="H99" s="90" t="s">
        <v>147</v>
      </c>
      <c r="I99" s="90" t="s">
        <v>285</v>
      </c>
      <c r="J99" s="90" t="s">
        <v>60</v>
      </c>
      <c r="K99" s="95">
        <f aca="true" t="shared" si="16" ref="K99:M100">K100</f>
        <v>17.002</v>
      </c>
      <c r="L99" s="95">
        <f t="shared" si="16"/>
        <v>17.188</v>
      </c>
      <c r="M99" s="96">
        <f t="shared" si="16"/>
        <v>17.837</v>
      </c>
    </row>
    <row r="100" spans="1:13" ht="30.75">
      <c r="A100" s="89" t="s">
        <v>66</v>
      </c>
      <c r="B100" s="90" t="s">
        <v>402</v>
      </c>
      <c r="C100" s="90" t="s">
        <v>61</v>
      </c>
      <c r="D100" s="90" t="s">
        <v>106</v>
      </c>
      <c r="E100" s="90" t="s">
        <v>58</v>
      </c>
      <c r="F100" s="90" t="s">
        <v>139</v>
      </c>
      <c r="G100" s="90" t="s">
        <v>61</v>
      </c>
      <c r="H100" s="90" t="s">
        <v>147</v>
      </c>
      <c r="I100" s="90" t="s">
        <v>285</v>
      </c>
      <c r="J100" s="90" t="s">
        <v>67</v>
      </c>
      <c r="K100" s="95">
        <f t="shared" si="16"/>
        <v>17.002</v>
      </c>
      <c r="L100" s="95">
        <f t="shared" si="16"/>
        <v>17.188</v>
      </c>
      <c r="M100" s="96">
        <f t="shared" si="16"/>
        <v>17.837</v>
      </c>
    </row>
    <row r="101" spans="1:13" ht="15.75">
      <c r="A101" s="89" t="s">
        <v>70</v>
      </c>
      <c r="B101" s="90" t="s">
        <v>402</v>
      </c>
      <c r="C101" s="90" t="s">
        <v>61</v>
      </c>
      <c r="D101" s="90" t="s">
        <v>106</v>
      </c>
      <c r="E101" s="90" t="s">
        <v>58</v>
      </c>
      <c r="F101" s="90" t="s">
        <v>139</v>
      </c>
      <c r="G101" s="90" t="s">
        <v>61</v>
      </c>
      <c r="H101" s="90" t="s">
        <v>147</v>
      </c>
      <c r="I101" s="90" t="s">
        <v>285</v>
      </c>
      <c r="J101" s="90" t="s">
        <v>71</v>
      </c>
      <c r="K101" s="95">
        <v>17.002</v>
      </c>
      <c r="L101" s="95">
        <v>17.188</v>
      </c>
      <c r="M101" s="96">
        <v>17.837</v>
      </c>
    </row>
    <row r="102" spans="1:13" s="51" customFormat="1" ht="45.75">
      <c r="A102" s="89" t="s">
        <v>73</v>
      </c>
      <c r="B102" s="90" t="s">
        <v>402</v>
      </c>
      <c r="C102" s="90" t="s">
        <v>61</v>
      </c>
      <c r="D102" s="90" t="s">
        <v>106</v>
      </c>
      <c r="E102" s="90" t="s">
        <v>58</v>
      </c>
      <c r="F102" s="90" t="s">
        <v>139</v>
      </c>
      <c r="G102" s="90" t="s">
        <v>61</v>
      </c>
      <c r="H102" s="90" t="s">
        <v>147</v>
      </c>
      <c r="I102" s="90" t="s">
        <v>74</v>
      </c>
      <c r="J102" s="90" t="s">
        <v>60</v>
      </c>
      <c r="K102" s="95">
        <f aca="true" t="shared" si="17" ref="K102:M103">K103</f>
        <v>0.986</v>
      </c>
      <c r="L102" s="95">
        <f t="shared" si="17"/>
        <v>1</v>
      </c>
      <c r="M102" s="96">
        <f t="shared" si="17"/>
        <v>1</v>
      </c>
    </row>
    <row r="103" spans="1:13" s="51" customFormat="1" ht="15.75">
      <c r="A103" s="89" t="s">
        <v>89</v>
      </c>
      <c r="B103" s="90" t="s">
        <v>402</v>
      </c>
      <c r="C103" s="90" t="s">
        <v>61</v>
      </c>
      <c r="D103" s="90" t="s">
        <v>106</v>
      </c>
      <c r="E103" s="90" t="s">
        <v>58</v>
      </c>
      <c r="F103" s="90" t="s">
        <v>139</v>
      </c>
      <c r="G103" s="90" t="s">
        <v>61</v>
      </c>
      <c r="H103" s="90" t="s">
        <v>147</v>
      </c>
      <c r="I103" s="90" t="s">
        <v>74</v>
      </c>
      <c r="J103" s="90" t="s">
        <v>90</v>
      </c>
      <c r="K103" s="95">
        <f t="shared" si="17"/>
        <v>0.986</v>
      </c>
      <c r="L103" s="95">
        <f t="shared" si="17"/>
        <v>1</v>
      </c>
      <c r="M103" s="96">
        <f t="shared" si="17"/>
        <v>1</v>
      </c>
    </row>
    <row r="104" spans="1:13" s="56" customFormat="1" ht="15.75">
      <c r="A104" s="89" t="s">
        <v>93</v>
      </c>
      <c r="B104" s="90" t="s">
        <v>402</v>
      </c>
      <c r="C104" s="90" t="s">
        <v>61</v>
      </c>
      <c r="D104" s="90" t="s">
        <v>106</v>
      </c>
      <c r="E104" s="90" t="s">
        <v>58</v>
      </c>
      <c r="F104" s="90" t="s">
        <v>139</v>
      </c>
      <c r="G104" s="90" t="s">
        <v>61</v>
      </c>
      <c r="H104" s="90" t="s">
        <v>147</v>
      </c>
      <c r="I104" s="90" t="s">
        <v>74</v>
      </c>
      <c r="J104" s="90" t="s">
        <v>94</v>
      </c>
      <c r="K104" s="95">
        <v>0.986</v>
      </c>
      <c r="L104" s="95">
        <v>1</v>
      </c>
      <c r="M104" s="96">
        <v>1</v>
      </c>
    </row>
    <row r="105" spans="1:13" s="56" customFormat="1" ht="31.5">
      <c r="A105" s="93" t="s">
        <v>109</v>
      </c>
      <c r="B105" s="94" t="s">
        <v>402</v>
      </c>
      <c r="C105" s="94" t="s">
        <v>106</v>
      </c>
      <c r="D105" s="94" t="s">
        <v>59</v>
      </c>
      <c r="E105" s="94" t="s">
        <v>59</v>
      </c>
      <c r="F105" s="94" t="s">
        <v>139</v>
      </c>
      <c r="G105" s="94" t="s">
        <v>59</v>
      </c>
      <c r="H105" s="94" t="s">
        <v>133</v>
      </c>
      <c r="I105" s="94" t="s">
        <v>60</v>
      </c>
      <c r="J105" s="94" t="s">
        <v>60</v>
      </c>
      <c r="K105" s="91">
        <f>K113+K122+K106+K134</f>
        <v>185.945</v>
      </c>
      <c r="L105" s="91">
        <f>L113+L122+L106+L134</f>
        <v>286.75</v>
      </c>
      <c r="M105" s="92">
        <f>M113+M122+M106+M134</f>
        <v>286.75</v>
      </c>
    </row>
    <row r="106" spans="1:13" s="56" customFormat="1" ht="15.75">
      <c r="A106" s="93" t="s">
        <v>110</v>
      </c>
      <c r="B106" s="94" t="s">
        <v>402</v>
      </c>
      <c r="C106" s="94" t="s">
        <v>106</v>
      </c>
      <c r="D106" s="94" t="s">
        <v>72</v>
      </c>
      <c r="E106" s="94" t="s">
        <v>59</v>
      </c>
      <c r="F106" s="94" t="s">
        <v>139</v>
      </c>
      <c r="G106" s="94" t="s">
        <v>59</v>
      </c>
      <c r="H106" s="94" t="s">
        <v>133</v>
      </c>
      <c r="I106" s="94" t="s">
        <v>60</v>
      </c>
      <c r="J106" s="94" t="s">
        <v>60</v>
      </c>
      <c r="K106" s="91">
        <f aca="true" t="shared" si="18" ref="K106:M111">K107</f>
        <v>2.82</v>
      </c>
      <c r="L106" s="91">
        <f t="shared" si="18"/>
        <v>2.82</v>
      </c>
      <c r="M106" s="92">
        <f t="shared" si="18"/>
        <v>2.82</v>
      </c>
    </row>
    <row r="107" spans="1:13" s="56" customFormat="1" ht="15.75">
      <c r="A107" s="89" t="s">
        <v>62</v>
      </c>
      <c r="B107" s="90" t="s">
        <v>402</v>
      </c>
      <c r="C107" s="90" t="s">
        <v>106</v>
      </c>
      <c r="D107" s="90" t="s">
        <v>72</v>
      </c>
      <c r="E107" s="90" t="s">
        <v>138</v>
      </c>
      <c r="F107" s="90" t="s">
        <v>139</v>
      </c>
      <c r="G107" s="90" t="s">
        <v>59</v>
      </c>
      <c r="H107" s="90" t="s">
        <v>133</v>
      </c>
      <c r="I107" s="90" t="s">
        <v>60</v>
      </c>
      <c r="J107" s="90" t="s">
        <v>60</v>
      </c>
      <c r="K107" s="95">
        <f>K108</f>
        <v>2.82</v>
      </c>
      <c r="L107" s="95">
        <f>L108</f>
        <v>2.82</v>
      </c>
      <c r="M107" s="96">
        <f>M108</f>
        <v>2.82</v>
      </c>
    </row>
    <row r="108" spans="1:13" ht="60.75">
      <c r="A108" s="102" t="s">
        <v>160</v>
      </c>
      <c r="B108" s="90" t="s">
        <v>402</v>
      </c>
      <c r="C108" s="90" t="s">
        <v>106</v>
      </c>
      <c r="D108" s="90" t="s">
        <v>72</v>
      </c>
      <c r="E108" s="90" t="s">
        <v>138</v>
      </c>
      <c r="F108" s="90" t="s">
        <v>146</v>
      </c>
      <c r="G108" s="90" t="s">
        <v>59</v>
      </c>
      <c r="H108" s="90" t="s">
        <v>133</v>
      </c>
      <c r="I108" s="90" t="s">
        <v>60</v>
      </c>
      <c r="J108" s="90" t="s">
        <v>60</v>
      </c>
      <c r="K108" s="95">
        <f t="shared" si="18"/>
        <v>2.82</v>
      </c>
      <c r="L108" s="95">
        <f t="shared" si="18"/>
        <v>2.82</v>
      </c>
      <c r="M108" s="96">
        <f t="shared" si="18"/>
        <v>2.82</v>
      </c>
    </row>
    <row r="109" spans="1:13" ht="30.75">
      <c r="A109" s="89" t="s">
        <v>111</v>
      </c>
      <c r="B109" s="90" t="s">
        <v>402</v>
      </c>
      <c r="C109" s="90" t="s">
        <v>106</v>
      </c>
      <c r="D109" s="90" t="s">
        <v>72</v>
      </c>
      <c r="E109" s="90" t="s">
        <v>138</v>
      </c>
      <c r="F109" s="90" t="s">
        <v>146</v>
      </c>
      <c r="G109" s="90" t="s">
        <v>59</v>
      </c>
      <c r="H109" s="90" t="s">
        <v>291</v>
      </c>
      <c r="I109" s="90" t="s">
        <v>60</v>
      </c>
      <c r="J109" s="90" t="s">
        <v>60</v>
      </c>
      <c r="K109" s="95">
        <f t="shared" si="18"/>
        <v>2.82</v>
      </c>
      <c r="L109" s="95">
        <f t="shared" si="18"/>
        <v>2.82</v>
      </c>
      <c r="M109" s="96">
        <f t="shared" si="18"/>
        <v>2.82</v>
      </c>
    </row>
    <row r="110" spans="1:13" ht="45.75">
      <c r="A110" s="89" t="s">
        <v>73</v>
      </c>
      <c r="B110" s="90" t="s">
        <v>402</v>
      </c>
      <c r="C110" s="90" t="s">
        <v>106</v>
      </c>
      <c r="D110" s="90" t="s">
        <v>72</v>
      </c>
      <c r="E110" s="90" t="s">
        <v>138</v>
      </c>
      <c r="F110" s="90" t="s">
        <v>146</v>
      </c>
      <c r="G110" s="90" t="s">
        <v>59</v>
      </c>
      <c r="H110" s="90" t="s">
        <v>291</v>
      </c>
      <c r="I110" s="90" t="s">
        <v>74</v>
      </c>
      <c r="J110" s="90" t="s">
        <v>60</v>
      </c>
      <c r="K110" s="95">
        <f t="shared" si="18"/>
        <v>2.82</v>
      </c>
      <c r="L110" s="95">
        <f t="shared" si="18"/>
        <v>2.82</v>
      </c>
      <c r="M110" s="96">
        <f t="shared" si="18"/>
        <v>2.82</v>
      </c>
    </row>
    <row r="111" spans="1:13" ht="15.75">
      <c r="A111" s="89" t="s">
        <v>89</v>
      </c>
      <c r="B111" s="90" t="s">
        <v>402</v>
      </c>
      <c r="C111" s="90" t="s">
        <v>106</v>
      </c>
      <c r="D111" s="90" t="s">
        <v>72</v>
      </c>
      <c r="E111" s="90" t="s">
        <v>138</v>
      </c>
      <c r="F111" s="90" t="s">
        <v>146</v>
      </c>
      <c r="G111" s="90" t="s">
        <v>59</v>
      </c>
      <c r="H111" s="90" t="s">
        <v>291</v>
      </c>
      <c r="I111" s="90" t="s">
        <v>74</v>
      </c>
      <c r="J111" s="90" t="s">
        <v>90</v>
      </c>
      <c r="K111" s="95">
        <f t="shared" si="18"/>
        <v>2.82</v>
      </c>
      <c r="L111" s="95">
        <f t="shared" si="18"/>
        <v>2.82</v>
      </c>
      <c r="M111" s="96">
        <f t="shared" si="18"/>
        <v>2.82</v>
      </c>
    </row>
    <row r="112" spans="1:13" s="51" customFormat="1" ht="15.75">
      <c r="A112" s="89" t="s">
        <v>93</v>
      </c>
      <c r="B112" s="90" t="s">
        <v>402</v>
      </c>
      <c r="C112" s="90" t="s">
        <v>106</v>
      </c>
      <c r="D112" s="90" t="s">
        <v>72</v>
      </c>
      <c r="E112" s="90" t="s">
        <v>138</v>
      </c>
      <c r="F112" s="90" t="s">
        <v>146</v>
      </c>
      <c r="G112" s="90" t="s">
        <v>59</v>
      </c>
      <c r="H112" s="90" t="s">
        <v>291</v>
      </c>
      <c r="I112" s="90" t="s">
        <v>74</v>
      </c>
      <c r="J112" s="90" t="s">
        <v>94</v>
      </c>
      <c r="K112" s="95">
        <v>2.82</v>
      </c>
      <c r="L112" s="95">
        <v>2.82</v>
      </c>
      <c r="M112" s="96">
        <v>2.82</v>
      </c>
    </row>
    <row r="113" spans="1:13" s="56" customFormat="1" ht="63">
      <c r="A113" s="93" t="s">
        <v>322</v>
      </c>
      <c r="B113" s="94" t="s">
        <v>402</v>
      </c>
      <c r="C113" s="94" t="s">
        <v>106</v>
      </c>
      <c r="D113" s="94" t="s">
        <v>117</v>
      </c>
      <c r="E113" s="94" t="s">
        <v>59</v>
      </c>
      <c r="F113" s="94" t="s">
        <v>139</v>
      </c>
      <c r="G113" s="94" t="s">
        <v>59</v>
      </c>
      <c r="H113" s="94" t="s">
        <v>133</v>
      </c>
      <c r="I113" s="94" t="s">
        <v>60</v>
      </c>
      <c r="J113" s="94" t="s">
        <v>60</v>
      </c>
      <c r="K113" s="91">
        <f>K114</f>
        <v>0</v>
      </c>
      <c r="L113" s="91">
        <f>L114</f>
        <v>0</v>
      </c>
      <c r="M113" s="92">
        <f>M114</f>
        <v>0</v>
      </c>
    </row>
    <row r="114" spans="1:13" s="56" customFormat="1" ht="63">
      <c r="A114" s="93" t="s">
        <v>400</v>
      </c>
      <c r="B114" s="90" t="s">
        <v>402</v>
      </c>
      <c r="C114" s="90" t="s">
        <v>106</v>
      </c>
      <c r="D114" s="90" t="s">
        <v>117</v>
      </c>
      <c r="E114" s="90" t="s">
        <v>58</v>
      </c>
      <c r="F114" s="90" t="s">
        <v>139</v>
      </c>
      <c r="G114" s="90" t="s">
        <v>59</v>
      </c>
      <c r="H114" s="90" t="s">
        <v>133</v>
      </c>
      <c r="I114" s="90" t="s">
        <v>60</v>
      </c>
      <c r="J114" s="90" t="s">
        <v>60</v>
      </c>
      <c r="K114" s="95">
        <f aca="true" t="shared" si="19" ref="K114:K119">L114</f>
        <v>0</v>
      </c>
      <c r="L114" s="95">
        <f aca="true" t="shared" si="20" ref="L114:M118">L115</f>
        <v>0</v>
      </c>
      <c r="M114" s="96">
        <f t="shared" si="20"/>
        <v>0</v>
      </c>
    </row>
    <row r="115" spans="1:13" s="56" customFormat="1" ht="110.25">
      <c r="A115" s="93" t="s">
        <v>323</v>
      </c>
      <c r="B115" s="90" t="s">
        <v>402</v>
      </c>
      <c r="C115" s="90" t="s">
        <v>106</v>
      </c>
      <c r="D115" s="90" t="s">
        <v>117</v>
      </c>
      <c r="E115" s="90" t="s">
        <v>58</v>
      </c>
      <c r="F115" s="90" t="s">
        <v>139</v>
      </c>
      <c r="G115" s="90" t="s">
        <v>106</v>
      </c>
      <c r="H115" s="90" t="s">
        <v>133</v>
      </c>
      <c r="I115" s="90" t="s">
        <v>60</v>
      </c>
      <c r="J115" s="90" t="s">
        <v>60</v>
      </c>
      <c r="K115" s="95">
        <f t="shared" si="19"/>
        <v>0</v>
      </c>
      <c r="L115" s="95">
        <f t="shared" si="20"/>
        <v>0</v>
      </c>
      <c r="M115" s="96">
        <f t="shared" si="20"/>
        <v>0</v>
      </c>
    </row>
    <row r="116" spans="1:13" s="56" customFormat="1" ht="47.25">
      <c r="A116" s="105" t="s">
        <v>324</v>
      </c>
      <c r="B116" s="90" t="s">
        <v>402</v>
      </c>
      <c r="C116" s="90" t="s">
        <v>106</v>
      </c>
      <c r="D116" s="90" t="s">
        <v>117</v>
      </c>
      <c r="E116" s="90" t="s">
        <v>58</v>
      </c>
      <c r="F116" s="90" t="s">
        <v>139</v>
      </c>
      <c r="G116" s="90" t="s">
        <v>106</v>
      </c>
      <c r="H116" s="90" t="s">
        <v>326</v>
      </c>
      <c r="I116" s="90" t="s">
        <v>60</v>
      </c>
      <c r="J116" s="90" t="s">
        <v>60</v>
      </c>
      <c r="K116" s="95">
        <f t="shared" si="19"/>
        <v>0</v>
      </c>
      <c r="L116" s="95">
        <f t="shared" si="20"/>
        <v>0</v>
      </c>
      <c r="M116" s="96">
        <f t="shared" si="20"/>
        <v>0</v>
      </c>
    </row>
    <row r="117" spans="1:13" ht="45.75">
      <c r="A117" s="89" t="s">
        <v>325</v>
      </c>
      <c r="B117" s="90" t="s">
        <v>402</v>
      </c>
      <c r="C117" s="90" t="s">
        <v>106</v>
      </c>
      <c r="D117" s="90" t="s">
        <v>117</v>
      </c>
      <c r="E117" s="90" t="s">
        <v>58</v>
      </c>
      <c r="F117" s="90" t="s">
        <v>139</v>
      </c>
      <c r="G117" s="90" t="s">
        <v>106</v>
      </c>
      <c r="H117" s="90" t="s">
        <v>326</v>
      </c>
      <c r="I117" s="90" t="s">
        <v>74</v>
      </c>
      <c r="J117" s="90" t="s">
        <v>60</v>
      </c>
      <c r="K117" s="95">
        <f t="shared" si="19"/>
        <v>0</v>
      </c>
      <c r="L117" s="95">
        <f t="shared" si="20"/>
        <v>0</v>
      </c>
      <c r="M117" s="96">
        <f t="shared" si="20"/>
        <v>0</v>
      </c>
    </row>
    <row r="118" spans="1:13" ht="15.75">
      <c r="A118" s="89" t="s">
        <v>75</v>
      </c>
      <c r="B118" s="90" t="s">
        <v>402</v>
      </c>
      <c r="C118" s="90" t="s">
        <v>106</v>
      </c>
      <c r="D118" s="90" t="s">
        <v>117</v>
      </c>
      <c r="E118" s="90" t="s">
        <v>58</v>
      </c>
      <c r="F118" s="90" t="s">
        <v>139</v>
      </c>
      <c r="G118" s="90" t="s">
        <v>106</v>
      </c>
      <c r="H118" s="90" t="s">
        <v>326</v>
      </c>
      <c r="I118" s="90" t="s">
        <v>74</v>
      </c>
      <c r="J118" s="90" t="s">
        <v>76</v>
      </c>
      <c r="K118" s="95">
        <f t="shared" si="19"/>
        <v>0</v>
      </c>
      <c r="L118" s="95">
        <f t="shared" si="20"/>
        <v>0</v>
      </c>
      <c r="M118" s="96">
        <f t="shared" si="20"/>
        <v>0</v>
      </c>
    </row>
    <row r="119" spans="1:13" ht="15.75">
      <c r="A119" s="89" t="s">
        <v>85</v>
      </c>
      <c r="B119" s="90" t="s">
        <v>402</v>
      </c>
      <c r="C119" s="90" t="s">
        <v>106</v>
      </c>
      <c r="D119" s="90" t="s">
        <v>117</v>
      </c>
      <c r="E119" s="90" t="s">
        <v>58</v>
      </c>
      <c r="F119" s="90" t="s">
        <v>139</v>
      </c>
      <c r="G119" s="90" t="s">
        <v>106</v>
      </c>
      <c r="H119" s="90" t="s">
        <v>326</v>
      </c>
      <c r="I119" s="90" t="s">
        <v>74</v>
      </c>
      <c r="J119" s="90" t="s">
        <v>86</v>
      </c>
      <c r="K119" s="95">
        <f t="shared" si="19"/>
        <v>0</v>
      </c>
      <c r="L119" s="95"/>
      <c r="M119" s="96"/>
    </row>
    <row r="120" spans="1:13" ht="63">
      <c r="A120" s="93" t="s">
        <v>400</v>
      </c>
      <c r="B120" s="90" t="s">
        <v>402</v>
      </c>
      <c r="C120" s="90" t="s">
        <v>106</v>
      </c>
      <c r="D120" s="90" t="s">
        <v>113</v>
      </c>
      <c r="E120" s="90" t="s">
        <v>58</v>
      </c>
      <c r="F120" s="90" t="s">
        <v>139</v>
      </c>
      <c r="G120" s="90" t="s">
        <v>59</v>
      </c>
      <c r="H120" s="90" t="s">
        <v>133</v>
      </c>
      <c r="I120" s="90" t="s">
        <v>60</v>
      </c>
      <c r="J120" s="90" t="s">
        <v>60</v>
      </c>
      <c r="K120" s="95">
        <f>K121</f>
        <v>183.125</v>
      </c>
      <c r="L120" s="95">
        <f>L121</f>
        <v>283.93</v>
      </c>
      <c r="M120" s="96">
        <f>M121</f>
        <v>283.93</v>
      </c>
    </row>
    <row r="121" spans="1:13" s="56" customFormat="1" ht="110.25">
      <c r="A121" s="93" t="s">
        <v>323</v>
      </c>
      <c r="B121" s="94" t="s">
        <v>402</v>
      </c>
      <c r="C121" s="94" t="s">
        <v>106</v>
      </c>
      <c r="D121" s="94" t="s">
        <v>113</v>
      </c>
      <c r="E121" s="94" t="s">
        <v>58</v>
      </c>
      <c r="F121" s="94" t="s">
        <v>139</v>
      </c>
      <c r="G121" s="94" t="s">
        <v>106</v>
      </c>
      <c r="H121" s="94" t="s">
        <v>133</v>
      </c>
      <c r="I121" s="94" t="s">
        <v>60</v>
      </c>
      <c r="J121" s="94" t="s">
        <v>60</v>
      </c>
      <c r="K121" s="91">
        <f>K123+K134</f>
        <v>183.125</v>
      </c>
      <c r="L121" s="91">
        <f>L123+L134</f>
        <v>283.93</v>
      </c>
      <c r="M121" s="92">
        <f>M123+M134</f>
        <v>283.93</v>
      </c>
    </row>
    <row r="122" spans="1:13" s="56" customFormat="1" ht="15.75">
      <c r="A122" s="93" t="s">
        <v>112</v>
      </c>
      <c r="B122" s="90" t="s">
        <v>402</v>
      </c>
      <c r="C122" s="90" t="s">
        <v>106</v>
      </c>
      <c r="D122" s="90" t="s">
        <v>113</v>
      </c>
      <c r="E122" s="90" t="s">
        <v>59</v>
      </c>
      <c r="F122" s="90" t="s">
        <v>139</v>
      </c>
      <c r="G122" s="90" t="s">
        <v>59</v>
      </c>
      <c r="H122" s="90" t="s">
        <v>133</v>
      </c>
      <c r="I122" s="90" t="s">
        <v>60</v>
      </c>
      <c r="J122" s="90" t="s">
        <v>60</v>
      </c>
      <c r="K122" s="95">
        <f>K123+K130</f>
        <v>181.125</v>
      </c>
      <c r="L122" s="95">
        <f>L123+L130</f>
        <v>281.93</v>
      </c>
      <c r="M122" s="96">
        <f>M123+M130</f>
        <v>281.93</v>
      </c>
    </row>
    <row r="123" spans="1:13" s="56" customFormat="1" ht="47.25">
      <c r="A123" s="93" t="s">
        <v>114</v>
      </c>
      <c r="B123" s="94" t="s">
        <v>402</v>
      </c>
      <c r="C123" s="94" t="s">
        <v>106</v>
      </c>
      <c r="D123" s="94" t="s">
        <v>113</v>
      </c>
      <c r="E123" s="94" t="s">
        <v>58</v>
      </c>
      <c r="F123" s="94" t="s">
        <v>139</v>
      </c>
      <c r="G123" s="94" t="s">
        <v>106</v>
      </c>
      <c r="H123" s="94" t="s">
        <v>148</v>
      </c>
      <c r="I123" s="94" t="s">
        <v>60</v>
      </c>
      <c r="J123" s="94" t="s">
        <v>60</v>
      </c>
      <c r="K123" s="91">
        <f>K124</f>
        <v>181.125</v>
      </c>
      <c r="L123" s="91">
        <f>L124</f>
        <v>281.93</v>
      </c>
      <c r="M123" s="92">
        <f>M124</f>
        <v>281.93</v>
      </c>
    </row>
    <row r="124" spans="1:13" ht="45.75">
      <c r="A124" s="89" t="s">
        <v>327</v>
      </c>
      <c r="B124" s="90" t="s">
        <v>402</v>
      </c>
      <c r="C124" s="90" t="s">
        <v>106</v>
      </c>
      <c r="D124" s="90" t="s">
        <v>113</v>
      </c>
      <c r="E124" s="90" t="s">
        <v>58</v>
      </c>
      <c r="F124" s="90" t="s">
        <v>139</v>
      </c>
      <c r="G124" s="90" t="s">
        <v>106</v>
      </c>
      <c r="H124" s="90" t="s">
        <v>148</v>
      </c>
      <c r="I124" s="90" t="s">
        <v>288</v>
      </c>
      <c r="J124" s="90" t="s">
        <v>60</v>
      </c>
      <c r="K124" s="95">
        <f>K125+K127</f>
        <v>181.125</v>
      </c>
      <c r="L124" s="95">
        <f>L125+L127</f>
        <v>281.93</v>
      </c>
      <c r="M124" s="96">
        <f>M125+M127</f>
        <v>281.93</v>
      </c>
    </row>
    <row r="125" spans="1:13" ht="30.75">
      <c r="A125" s="89" t="s">
        <v>66</v>
      </c>
      <c r="B125" s="90" t="s">
        <v>402</v>
      </c>
      <c r="C125" s="90" t="s">
        <v>106</v>
      </c>
      <c r="D125" s="90" t="s">
        <v>113</v>
      </c>
      <c r="E125" s="90" t="s">
        <v>58</v>
      </c>
      <c r="F125" s="90" t="s">
        <v>139</v>
      </c>
      <c r="G125" s="90" t="s">
        <v>106</v>
      </c>
      <c r="H125" s="90" t="s">
        <v>148</v>
      </c>
      <c r="I125" s="90" t="s">
        <v>288</v>
      </c>
      <c r="J125" s="90" t="s">
        <v>67</v>
      </c>
      <c r="K125" s="95">
        <f>K126</f>
        <v>141.57991</v>
      </c>
      <c r="L125" s="95">
        <f>L126</f>
        <v>216.53</v>
      </c>
      <c r="M125" s="96">
        <f>M126</f>
        <v>216.53</v>
      </c>
    </row>
    <row r="126" spans="1:13" ht="15.75">
      <c r="A126" s="102" t="s">
        <v>68</v>
      </c>
      <c r="B126" s="90" t="s">
        <v>402</v>
      </c>
      <c r="C126" s="90" t="s">
        <v>106</v>
      </c>
      <c r="D126" s="90" t="s">
        <v>113</v>
      </c>
      <c r="E126" s="90" t="s">
        <v>58</v>
      </c>
      <c r="F126" s="90" t="s">
        <v>139</v>
      </c>
      <c r="G126" s="90" t="s">
        <v>106</v>
      </c>
      <c r="H126" s="90" t="s">
        <v>148</v>
      </c>
      <c r="I126" s="90" t="s">
        <v>286</v>
      </c>
      <c r="J126" s="90" t="s">
        <v>69</v>
      </c>
      <c r="K126" s="95">
        <v>141.57991</v>
      </c>
      <c r="L126" s="95">
        <v>216.53</v>
      </c>
      <c r="M126" s="96">
        <v>216.53</v>
      </c>
    </row>
    <row r="127" spans="1:13" ht="60.75">
      <c r="A127" s="102" t="s">
        <v>328</v>
      </c>
      <c r="B127" s="90" t="s">
        <v>402</v>
      </c>
      <c r="C127" s="90" t="s">
        <v>106</v>
      </c>
      <c r="D127" s="90" t="s">
        <v>113</v>
      </c>
      <c r="E127" s="90" t="s">
        <v>58</v>
      </c>
      <c r="F127" s="90" t="s">
        <v>139</v>
      </c>
      <c r="G127" s="90" t="s">
        <v>106</v>
      </c>
      <c r="H127" s="90" t="s">
        <v>148</v>
      </c>
      <c r="I127" s="90" t="s">
        <v>287</v>
      </c>
      <c r="J127" s="90" t="s">
        <v>60</v>
      </c>
      <c r="K127" s="95">
        <f aca="true" t="shared" si="21" ref="K127:M128">K128</f>
        <v>39.54509</v>
      </c>
      <c r="L127" s="95">
        <f t="shared" si="21"/>
        <v>65.4</v>
      </c>
      <c r="M127" s="96">
        <f t="shared" si="21"/>
        <v>65.4</v>
      </c>
    </row>
    <row r="128" spans="1:13" ht="30.75">
      <c r="A128" s="89" t="s">
        <v>66</v>
      </c>
      <c r="B128" s="90" t="s">
        <v>402</v>
      </c>
      <c r="C128" s="90" t="s">
        <v>106</v>
      </c>
      <c r="D128" s="90" t="s">
        <v>113</v>
      </c>
      <c r="E128" s="90" t="s">
        <v>58</v>
      </c>
      <c r="F128" s="90" t="s">
        <v>139</v>
      </c>
      <c r="G128" s="90" t="s">
        <v>106</v>
      </c>
      <c r="H128" s="90" t="s">
        <v>148</v>
      </c>
      <c r="I128" s="90" t="s">
        <v>287</v>
      </c>
      <c r="J128" s="90" t="s">
        <v>67</v>
      </c>
      <c r="K128" s="95">
        <f t="shared" si="21"/>
        <v>39.54509</v>
      </c>
      <c r="L128" s="95">
        <f t="shared" si="21"/>
        <v>65.4</v>
      </c>
      <c r="M128" s="96">
        <f t="shared" si="21"/>
        <v>65.4</v>
      </c>
    </row>
    <row r="129" spans="1:13" s="57" customFormat="1" ht="16.5">
      <c r="A129" s="89" t="s">
        <v>70</v>
      </c>
      <c r="B129" s="90" t="s">
        <v>402</v>
      </c>
      <c r="C129" s="90" t="s">
        <v>106</v>
      </c>
      <c r="D129" s="90" t="s">
        <v>113</v>
      </c>
      <c r="E129" s="90" t="s">
        <v>58</v>
      </c>
      <c r="F129" s="90" t="s">
        <v>139</v>
      </c>
      <c r="G129" s="90" t="s">
        <v>106</v>
      </c>
      <c r="H129" s="90" t="s">
        <v>148</v>
      </c>
      <c r="I129" s="90" t="s">
        <v>287</v>
      </c>
      <c r="J129" s="90" t="s">
        <v>71</v>
      </c>
      <c r="K129" s="95">
        <v>39.54509</v>
      </c>
      <c r="L129" s="95">
        <v>65.4</v>
      </c>
      <c r="M129" s="96">
        <v>65.4</v>
      </c>
    </row>
    <row r="130" spans="1:13" s="57" customFormat="1" ht="31.5">
      <c r="A130" s="93" t="s">
        <v>329</v>
      </c>
      <c r="B130" s="94" t="s">
        <v>402</v>
      </c>
      <c r="C130" s="94" t="s">
        <v>106</v>
      </c>
      <c r="D130" s="94" t="s">
        <v>113</v>
      </c>
      <c r="E130" s="94" t="s">
        <v>314</v>
      </c>
      <c r="F130" s="94" t="s">
        <v>412</v>
      </c>
      <c r="G130" s="94" t="s">
        <v>314</v>
      </c>
      <c r="H130" s="94" t="s">
        <v>413</v>
      </c>
      <c r="I130" s="94" t="s">
        <v>60</v>
      </c>
      <c r="J130" s="94" t="s">
        <v>60</v>
      </c>
      <c r="K130" s="91">
        <v>0</v>
      </c>
      <c r="L130" s="91">
        <f aca="true" t="shared" si="22" ref="K130:M132">L131</f>
        <v>0</v>
      </c>
      <c r="M130" s="92">
        <f t="shared" si="22"/>
        <v>0</v>
      </c>
    </row>
    <row r="131" spans="1:13" s="57" customFormat="1" ht="45.75">
      <c r="A131" s="102" t="s">
        <v>73</v>
      </c>
      <c r="B131" s="90" t="s">
        <v>402</v>
      </c>
      <c r="C131" s="90" t="s">
        <v>106</v>
      </c>
      <c r="D131" s="90" t="s">
        <v>113</v>
      </c>
      <c r="E131" s="94" t="s">
        <v>314</v>
      </c>
      <c r="F131" s="94" t="s">
        <v>412</v>
      </c>
      <c r="G131" s="94" t="s">
        <v>314</v>
      </c>
      <c r="H131" s="94" t="s">
        <v>413</v>
      </c>
      <c r="I131" s="90" t="s">
        <v>74</v>
      </c>
      <c r="J131" s="90" t="s">
        <v>60</v>
      </c>
      <c r="K131" s="95">
        <f t="shared" si="22"/>
        <v>0</v>
      </c>
      <c r="L131" s="95">
        <f t="shared" si="22"/>
        <v>0</v>
      </c>
      <c r="M131" s="96">
        <f t="shared" si="22"/>
        <v>0</v>
      </c>
    </row>
    <row r="132" spans="1:13" s="57" customFormat="1" ht="16.5">
      <c r="A132" s="89" t="s">
        <v>89</v>
      </c>
      <c r="B132" s="90" t="s">
        <v>402</v>
      </c>
      <c r="C132" s="90" t="s">
        <v>106</v>
      </c>
      <c r="D132" s="90" t="s">
        <v>113</v>
      </c>
      <c r="E132" s="94" t="s">
        <v>314</v>
      </c>
      <c r="F132" s="94" t="s">
        <v>412</v>
      </c>
      <c r="G132" s="94" t="s">
        <v>314</v>
      </c>
      <c r="H132" s="94" t="s">
        <v>413</v>
      </c>
      <c r="I132" s="90" t="s">
        <v>74</v>
      </c>
      <c r="J132" s="90" t="s">
        <v>90</v>
      </c>
      <c r="K132" s="95">
        <f t="shared" si="22"/>
        <v>0</v>
      </c>
      <c r="L132" s="95">
        <f t="shared" si="22"/>
        <v>0</v>
      </c>
      <c r="M132" s="96">
        <f t="shared" si="22"/>
        <v>0</v>
      </c>
    </row>
    <row r="133" spans="1:13" s="57" customFormat="1" ht="16.5">
      <c r="A133" s="89" t="s">
        <v>93</v>
      </c>
      <c r="B133" s="90" t="s">
        <v>402</v>
      </c>
      <c r="C133" s="90" t="s">
        <v>106</v>
      </c>
      <c r="D133" s="90" t="s">
        <v>113</v>
      </c>
      <c r="E133" s="94" t="s">
        <v>314</v>
      </c>
      <c r="F133" s="94" t="s">
        <v>412</v>
      </c>
      <c r="G133" s="94" t="s">
        <v>314</v>
      </c>
      <c r="H133" s="94" t="s">
        <v>413</v>
      </c>
      <c r="I133" s="90" t="s">
        <v>74</v>
      </c>
      <c r="J133" s="90" t="s">
        <v>94</v>
      </c>
      <c r="K133" s="95">
        <v>0</v>
      </c>
      <c r="L133" s="95"/>
      <c r="M133" s="96"/>
    </row>
    <row r="134" spans="1:13" s="55" customFormat="1" ht="47.25">
      <c r="A134" s="93" t="s">
        <v>330</v>
      </c>
      <c r="B134" s="94" t="s">
        <v>402</v>
      </c>
      <c r="C134" s="94" t="s">
        <v>106</v>
      </c>
      <c r="D134" s="94" t="s">
        <v>331</v>
      </c>
      <c r="E134" s="94" t="s">
        <v>59</v>
      </c>
      <c r="F134" s="94" t="s">
        <v>139</v>
      </c>
      <c r="G134" s="94" t="s">
        <v>59</v>
      </c>
      <c r="H134" s="94" t="s">
        <v>133</v>
      </c>
      <c r="I134" s="94" t="s">
        <v>60</v>
      </c>
      <c r="J134" s="94" t="s">
        <v>60</v>
      </c>
      <c r="K134" s="91">
        <f aca="true" t="shared" si="23" ref="K134:M135">K135</f>
        <v>2</v>
      </c>
      <c r="L134" s="91">
        <f t="shared" si="23"/>
        <v>2</v>
      </c>
      <c r="M134" s="92">
        <f t="shared" si="23"/>
        <v>2</v>
      </c>
    </row>
    <row r="135" spans="1:13" s="55" customFormat="1" ht="63">
      <c r="A135" s="93" t="s">
        <v>399</v>
      </c>
      <c r="B135" s="94" t="s">
        <v>402</v>
      </c>
      <c r="C135" s="94" t="s">
        <v>106</v>
      </c>
      <c r="D135" s="94" t="s">
        <v>331</v>
      </c>
      <c r="E135" s="94" t="s">
        <v>58</v>
      </c>
      <c r="F135" s="94" t="s">
        <v>139</v>
      </c>
      <c r="G135" s="94" t="s">
        <v>59</v>
      </c>
      <c r="H135" s="94" t="s">
        <v>133</v>
      </c>
      <c r="I135" s="94" t="s">
        <v>60</v>
      </c>
      <c r="J135" s="94" t="s">
        <v>60</v>
      </c>
      <c r="K135" s="91">
        <f t="shared" si="23"/>
        <v>2</v>
      </c>
      <c r="L135" s="91">
        <f t="shared" si="23"/>
        <v>2</v>
      </c>
      <c r="M135" s="92">
        <f t="shared" si="23"/>
        <v>2</v>
      </c>
    </row>
    <row r="136" spans="1:13" s="56" customFormat="1" ht="110.25">
      <c r="A136" s="93" t="s">
        <v>323</v>
      </c>
      <c r="B136" s="94" t="s">
        <v>402</v>
      </c>
      <c r="C136" s="94" t="s">
        <v>106</v>
      </c>
      <c r="D136" s="94" t="s">
        <v>331</v>
      </c>
      <c r="E136" s="94" t="s">
        <v>58</v>
      </c>
      <c r="F136" s="94" t="s">
        <v>139</v>
      </c>
      <c r="G136" s="94" t="s">
        <v>106</v>
      </c>
      <c r="H136" s="94" t="s">
        <v>133</v>
      </c>
      <c r="I136" s="94" t="s">
        <v>60</v>
      </c>
      <c r="J136" s="94" t="s">
        <v>60</v>
      </c>
      <c r="K136" s="91">
        <f>K137+K141</f>
        <v>2</v>
      </c>
      <c r="L136" s="91">
        <f>L137+L141</f>
        <v>2</v>
      </c>
      <c r="M136" s="92">
        <f>M137+M141</f>
        <v>2</v>
      </c>
    </row>
    <row r="137" spans="1:13" s="56" customFormat="1" ht="31.5">
      <c r="A137" s="98" t="s">
        <v>332</v>
      </c>
      <c r="B137" s="94" t="s">
        <v>402</v>
      </c>
      <c r="C137" s="94" t="s">
        <v>106</v>
      </c>
      <c r="D137" s="94" t="s">
        <v>331</v>
      </c>
      <c r="E137" s="94" t="s">
        <v>58</v>
      </c>
      <c r="F137" s="94" t="s">
        <v>139</v>
      </c>
      <c r="G137" s="94" t="s">
        <v>106</v>
      </c>
      <c r="H137" s="94" t="s">
        <v>143</v>
      </c>
      <c r="I137" s="94" t="s">
        <v>60</v>
      </c>
      <c r="J137" s="94" t="s">
        <v>60</v>
      </c>
      <c r="K137" s="91">
        <f aca="true" t="shared" si="24" ref="K137:K143">L137</f>
        <v>1</v>
      </c>
      <c r="L137" s="91">
        <f aca="true" t="shared" si="25" ref="L137:M139">L138</f>
        <v>1</v>
      </c>
      <c r="M137" s="92">
        <f t="shared" si="25"/>
        <v>1</v>
      </c>
    </row>
    <row r="138" spans="1:13" ht="45.75">
      <c r="A138" s="102" t="s">
        <v>73</v>
      </c>
      <c r="B138" s="90" t="s">
        <v>402</v>
      </c>
      <c r="C138" s="90" t="s">
        <v>106</v>
      </c>
      <c r="D138" s="90" t="s">
        <v>331</v>
      </c>
      <c r="E138" s="90" t="s">
        <v>58</v>
      </c>
      <c r="F138" s="90" t="s">
        <v>139</v>
      </c>
      <c r="G138" s="90" t="s">
        <v>106</v>
      </c>
      <c r="H138" s="90" t="s">
        <v>143</v>
      </c>
      <c r="I138" s="90" t="s">
        <v>74</v>
      </c>
      <c r="J138" s="90" t="s">
        <v>60</v>
      </c>
      <c r="K138" s="95">
        <f t="shared" si="24"/>
        <v>1</v>
      </c>
      <c r="L138" s="95">
        <f t="shared" si="25"/>
        <v>1</v>
      </c>
      <c r="M138" s="96">
        <f t="shared" si="25"/>
        <v>1</v>
      </c>
    </row>
    <row r="139" spans="1:13" ht="15.75">
      <c r="A139" s="89" t="s">
        <v>89</v>
      </c>
      <c r="B139" s="90" t="s">
        <v>402</v>
      </c>
      <c r="C139" s="90" t="s">
        <v>106</v>
      </c>
      <c r="D139" s="90" t="s">
        <v>331</v>
      </c>
      <c r="E139" s="90" t="s">
        <v>58</v>
      </c>
      <c r="F139" s="90" t="s">
        <v>139</v>
      </c>
      <c r="G139" s="90" t="s">
        <v>106</v>
      </c>
      <c r="H139" s="90" t="s">
        <v>143</v>
      </c>
      <c r="I139" s="90" t="s">
        <v>74</v>
      </c>
      <c r="J139" s="90" t="s">
        <v>90</v>
      </c>
      <c r="K139" s="95">
        <f t="shared" si="24"/>
        <v>1</v>
      </c>
      <c r="L139" s="95">
        <f t="shared" si="25"/>
        <v>1</v>
      </c>
      <c r="M139" s="96">
        <f t="shared" si="25"/>
        <v>1</v>
      </c>
    </row>
    <row r="140" spans="1:13" ht="15.75">
      <c r="A140" s="89" t="s">
        <v>93</v>
      </c>
      <c r="B140" s="90" t="s">
        <v>402</v>
      </c>
      <c r="C140" s="90" t="s">
        <v>106</v>
      </c>
      <c r="D140" s="90" t="s">
        <v>331</v>
      </c>
      <c r="E140" s="90" t="s">
        <v>58</v>
      </c>
      <c r="F140" s="90" t="s">
        <v>139</v>
      </c>
      <c r="G140" s="90" t="s">
        <v>106</v>
      </c>
      <c r="H140" s="90" t="s">
        <v>143</v>
      </c>
      <c r="I140" s="90" t="s">
        <v>74</v>
      </c>
      <c r="J140" s="90" t="s">
        <v>94</v>
      </c>
      <c r="K140" s="95">
        <v>1</v>
      </c>
      <c r="L140" s="95">
        <v>1</v>
      </c>
      <c r="M140" s="96">
        <v>1</v>
      </c>
    </row>
    <row r="141" spans="1:13" s="55" customFormat="1" ht="31.5">
      <c r="A141" s="98" t="s">
        <v>333</v>
      </c>
      <c r="B141" s="94" t="s">
        <v>402</v>
      </c>
      <c r="C141" s="94" t="s">
        <v>106</v>
      </c>
      <c r="D141" s="94" t="s">
        <v>331</v>
      </c>
      <c r="E141" s="94" t="s">
        <v>58</v>
      </c>
      <c r="F141" s="94" t="s">
        <v>139</v>
      </c>
      <c r="G141" s="94" t="s">
        <v>106</v>
      </c>
      <c r="H141" s="94" t="s">
        <v>144</v>
      </c>
      <c r="I141" s="94" t="s">
        <v>60</v>
      </c>
      <c r="J141" s="94" t="s">
        <v>60</v>
      </c>
      <c r="K141" s="91">
        <f t="shared" si="24"/>
        <v>1</v>
      </c>
      <c r="L141" s="91">
        <f aca="true" t="shared" si="26" ref="L141:M143">L142</f>
        <v>1</v>
      </c>
      <c r="M141" s="92">
        <f t="shared" si="26"/>
        <v>1</v>
      </c>
    </row>
    <row r="142" spans="1:13" s="51" customFormat="1" ht="45.75">
      <c r="A142" s="102" t="s">
        <v>73</v>
      </c>
      <c r="B142" s="90" t="s">
        <v>402</v>
      </c>
      <c r="C142" s="90" t="s">
        <v>106</v>
      </c>
      <c r="D142" s="90" t="s">
        <v>331</v>
      </c>
      <c r="E142" s="90" t="s">
        <v>58</v>
      </c>
      <c r="F142" s="90" t="s">
        <v>139</v>
      </c>
      <c r="G142" s="90" t="s">
        <v>106</v>
      </c>
      <c r="H142" s="90" t="s">
        <v>144</v>
      </c>
      <c r="I142" s="90" t="s">
        <v>74</v>
      </c>
      <c r="J142" s="90" t="s">
        <v>60</v>
      </c>
      <c r="K142" s="95">
        <f t="shared" si="24"/>
        <v>1</v>
      </c>
      <c r="L142" s="95">
        <f t="shared" si="26"/>
        <v>1</v>
      </c>
      <c r="M142" s="96">
        <f t="shared" si="26"/>
        <v>1</v>
      </c>
    </row>
    <row r="143" spans="1:13" s="51" customFormat="1" ht="15.75">
      <c r="A143" s="89" t="s">
        <v>89</v>
      </c>
      <c r="B143" s="90" t="s">
        <v>402</v>
      </c>
      <c r="C143" s="90" t="s">
        <v>106</v>
      </c>
      <c r="D143" s="90" t="s">
        <v>331</v>
      </c>
      <c r="E143" s="90" t="s">
        <v>58</v>
      </c>
      <c r="F143" s="90" t="s">
        <v>139</v>
      </c>
      <c r="G143" s="90" t="s">
        <v>106</v>
      </c>
      <c r="H143" s="90" t="s">
        <v>144</v>
      </c>
      <c r="I143" s="90" t="s">
        <v>74</v>
      </c>
      <c r="J143" s="90" t="s">
        <v>90</v>
      </c>
      <c r="K143" s="95">
        <f t="shared" si="24"/>
        <v>1</v>
      </c>
      <c r="L143" s="95">
        <f t="shared" si="26"/>
        <v>1</v>
      </c>
      <c r="M143" s="96">
        <f t="shared" si="26"/>
        <v>1</v>
      </c>
    </row>
    <row r="144" spans="1:13" s="51" customFormat="1" ht="15.75">
      <c r="A144" s="89" t="s">
        <v>93</v>
      </c>
      <c r="B144" s="90" t="s">
        <v>402</v>
      </c>
      <c r="C144" s="90" t="s">
        <v>106</v>
      </c>
      <c r="D144" s="90" t="s">
        <v>331</v>
      </c>
      <c r="E144" s="90" t="s">
        <v>58</v>
      </c>
      <c r="F144" s="90" t="s">
        <v>139</v>
      </c>
      <c r="G144" s="90" t="s">
        <v>106</v>
      </c>
      <c r="H144" s="90" t="s">
        <v>144</v>
      </c>
      <c r="I144" s="90" t="s">
        <v>74</v>
      </c>
      <c r="J144" s="90" t="s">
        <v>94</v>
      </c>
      <c r="K144" s="95">
        <v>1</v>
      </c>
      <c r="L144" s="95">
        <v>1</v>
      </c>
      <c r="M144" s="96">
        <v>1</v>
      </c>
    </row>
    <row r="145" spans="1:13" s="55" customFormat="1" ht="15.75">
      <c r="A145" s="93" t="s">
        <v>115</v>
      </c>
      <c r="B145" s="94" t="s">
        <v>402</v>
      </c>
      <c r="C145" s="94" t="s">
        <v>72</v>
      </c>
      <c r="D145" s="94" t="s">
        <v>59</v>
      </c>
      <c r="E145" s="94" t="s">
        <v>59</v>
      </c>
      <c r="F145" s="94" t="s">
        <v>139</v>
      </c>
      <c r="G145" s="94" t="s">
        <v>59</v>
      </c>
      <c r="H145" s="94" t="s">
        <v>133</v>
      </c>
      <c r="I145" s="94" t="s">
        <v>60</v>
      </c>
      <c r="J145" s="94" t="s">
        <v>60</v>
      </c>
      <c r="K145" s="91">
        <v>340.04927</v>
      </c>
      <c r="L145" s="91">
        <f>L146+L175</f>
        <v>289.84815</v>
      </c>
      <c r="M145" s="92">
        <f>M146+M175</f>
        <v>298.87047</v>
      </c>
    </row>
    <row r="146" spans="1:13" s="55" customFormat="1" ht="15.75">
      <c r="A146" s="93" t="s">
        <v>116</v>
      </c>
      <c r="B146" s="94" t="s">
        <v>402</v>
      </c>
      <c r="C146" s="94" t="s">
        <v>72</v>
      </c>
      <c r="D146" s="94" t="s">
        <v>117</v>
      </c>
      <c r="E146" s="94" t="s">
        <v>59</v>
      </c>
      <c r="F146" s="94" t="s">
        <v>139</v>
      </c>
      <c r="G146" s="94" t="s">
        <v>59</v>
      </c>
      <c r="H146" s="94" t="s">
        <v>133</v>
      </c>
      <c r="I146" s="94" t="s">
        <v>60</v>
      </c>
      <c r="J146" s="94" t="s">
        <v>60</v>
      </c>
      <c r="K146" s="91">
        <v>248.26727</v>
      </c>
      <c r="L146" s="91">
        <v>280.07615</v>
      </c>
      <c r="M146" s="92">
        <f aca="true" t="shared" si="27" ref="K146:M147">M147</f>
        <v>289.09847</v>
      </c>
    </row>
    <row r="147" spans="1:13" s="55" customFormat="1" ht="63">
      <c r="A147" s="93" t="s">
        <v>399</v>
      </c>
      <c r="B147" s="94" t="s">
        <v>402</v>
      </c>
      <c r="C147" s="94" t="s">
        <v>72</v>
      </c>
      <c r="D147" s="94" t="s">
        <v>117</v>
      </c>
      <c r="E147" s="94" t="s">
        <v>58</v>
      </c>
      <c r="F147" s="94" t="s">
        <v>139</v>
      </c>
      <c r="G147" s="94" t="s">
        <v>59</v>
      </c>
      <c r="H147" s="94" t="s">
        <v>133</v>
      </c>
      <c r="I147" s="94" t="s">
        <v>60</v>
      </c>
      <c r="J147" s="94" t="s">
        <v>60</v>
      </c>
      <c r="K147" s="91">
        <f t="shared" si="27"/>
        <v>248.26727</v>
      </c>
      <c r="L147" s="91">
        <v>280.07615</v>
      </c>
      <c r="M147" s="92">
        <f t="shared" si="27"/>
        <v>289.09847</v>
      </c>
    </row>
    <row r="148" spans="1:13" s="55" customFormat="1" ht="31.5">
      <c r="A148" s="105" t="s">
        <v>386</v>
      </c>
      <c r="B148" s="94" t="s">
        <v>402</v>
      </c>
      <c r="C148" s="94" t="s">
        <v>72</v>
      </c>
      <c r="D148" s="94" t="s">
        <v>117</v>
      </c>
      <c r="E148" s="94" t="s">
        <v>58</v>
      </c>
      <c r="F148" s="94" t="s">
        <v>139</v>
      </c>
      <c r="G148" s="94" t="s">
        <v>72</v>
      </c>
      <c r="H148" s="94" t="s">
        <v>133</v>
      </c>
      <c r="I148" s="94" t="s">
        <v>60</v>
      </c>
      <c r="J148" s="94" t="s">
        <v>60</v>
      </c>
      <c r="K148" s="91">
        <v>248.26727</v>
      </c>
      <c r="L148" s="91">
        <v>280.07615</v>
      </c>
      <c r="M148" s="92">
        <f>M149+M154+M163+M167+M171</f>
        <v>289.09847</v>
      </c>
    </row>
    <row r="149" spans="1:13" s="55" customFormat="1" ht="31.5">
      <c r="A149" s="93" t="s">
        <v>334</v>
      </c>
      <c r="B149" s="94" t="s">
        <v>402</v>
      </c>
      <c r="C149" s="94" t="s">
        <v>72</v>
      </c>
      <c r="D149" s="94" t="s">
        <v>117</v>
      </c>
      <c r="E149" s="94" t="s">
        <v>58</v>
      </c>
      <c r="F149" s="94" t="s">
        <v>139</v>
      </c>
      <c r="G149" s="94" t="s">
        <v>72</v>
      </c>
      <c r="H149" s="94" t="s">
        <v>276</v>
      </c>
      <c r="I149" s="94" t="s">
        <v>60</v>
      </c>
      <c r="J149" s="94" t="s">
        <v>60</v>
      </c>
      <c r="K149" s="91">
        <f aca="true" t="shared" si="28" ref="K149:M150">K150</f>
        <v>74.06727</v>
      </c>
      <c r="L149" s="91">
        <f t="shared" si="28"/>
        <v>130.87616</v>
      </c>
      <c r="M149" s="92">
        <f t="shared" si="28"/>
        <v>127.89847</v>
      </c>
    </row>
    <row r="150" spans="1:13" ht="45">
      <c r="A150" s="106" t="s">
        <v>325</v>
      </c>
      <c r="B150" s="90" t="s">
        <v>402</v>
      </c>
      <c r="C150" s="90" t="s">
        <v>72</v>
      </c>
      <c r="D150" s="90" t="s">
        <v>117</v>
      </c>
      <c r="E150" s="90" t="s">
        <v>58</v>
      </c>
      <c r="F150" s="90" t="s">
        <v>139</v>
      </c>
      <c r="G150" s="90" t="s">
        <v>72</v>
      </c>
      <c r="H150" s="90" t="s">
        <v>276</v>
      </c>
      <c r="I150" s="90" t="s">
        <v>74</v>
      </c>
      <c r="J150" s="90" t="s">
        <v>60</v>
      </c>
      <c r="K150" s="95">
        <f t="shared" si="28"/>
        <v>74.06727</v>
      </c>
      <c r="L150" s="95">
        <v>130.87616</v>
      </c>
      <c r="M150" s="96">
        <v>127.89847</v>
      </c>
    </row>
    <row r="151" spans="1:13" ht="15.75">
      <c r="A151" s="89" t="s">
        <v>75</v>
      </c>
      <c r="B151" s="90" t="s">
        <v>402</v>
      </c>
      <c r="C151" s="90" t="s">
        <v>72</v>
      </c>
      <c r="D151" s="90" t="s">
        <v>117</v>
      </c>
      <c r="E151" s="90" t="s">
        <v>58</v>
      </c>
      <c r="F151" s="90" t="s">
        <v>139</v>
      </c>
      <c r="G151" s="90" t="s">
        <v>72</v>
      </c>
      <c r="H151" s="90" t="s">
        <v>276</v>
      </c>
      <c r="I151" s="90" t="s">
        <v>74</v>
      </c>
      <c r="J151" s="90" t="s">
        <v>76</v>
      </c>
      <c r="K151" s="95">
        <f>K152+K153</f>
        <v>74.06727</v>
      </c>
      <c r="L151" s="107">
        <v>130.87616</v>
      </c>
      <c r="M151" s="96">
        <v>127.89847</v>
      </c>
    </row>
    <row r="152" spans="1:13" ht="15.75">
      <c r="A152" s="89" t="s">
        <v>83</v>
      </c>
      <c r="B152" s="90" t="s">
        <v>402</v>
      </c>
      <c r="C152" s="90" t="s">
        <v>72</v>
      </c>
      <c r="D152" s="90" t="s">
        <v>117</v>
      </c>
      <c r="E152" s="90" t="s">
        <v>58</v>
      </c>
      <c r="F152" s="90" t="s">
        <v>139</v>
      </c>
      <c r="G152" s="90" t="s">
        <v>72</v>
      </c>
      <c r="H152" s="90" t="s">
        <v>276</v>
      </c>
      <c r="I152" s="90" t="s">
        <v>74</v>
      </c>
      <c r="J152" s="90" t="s">
        <v>84</v>
      </c>
      <c r="K152" s="95">
        <v>74.06727</v>
      </c>
      <c r="L152" s="95">
        <v>130.87616</v>
      </c>
      <c r="M152" s="96">
        <v>127.89847</v>
      </c>
    </row>
    <row r="153" spans="1:13" ht="15.75">
      <c r="A153" s="89" t="s">
        <v>85</v>
      </c>
      <c r="B153" s="90" t="s">
        <v>402</v>
      </c>
      <c r="C153" s="90" t="s">
        <v>72</v>
      </c>
      <c r="D153" s="90" t="s">
        <v>117</v>
      </c>
      <c r="E153" s="90" t="s">
        <v>58</v>
      </c>
      <c r="F153" s="90" t="s">
        <v>139</v>
      </c>
      <c r="G153" s="90" t="s">
        <v>72</v>
      </c>
      <c r="H153" s="90" t="s">
        <v>276</v>
      </c>
      <c r="I153" s="90" t="s">
        <v>74</v>
      </c>
      <c r="J153" s="90" t="s">
        <v>86</v>
      </c>
      <c r="K153" s="95">
        <v>0</v>
      </c>
      <c r="L153" s="95">
        <v>3</v>
      </c>
      <c r="M153" s="96">
        <v>0</v>
      </c>
    </row>
    <row r="154" spans="1:13" s="56" customFormat="1" ht="15.75">
      <c r="A154" s="93" t="s">
        <v>123</v>
      </c>
      <c r="B154" s="94" t="s">
        <v>402</v>
      </c>
      <c r="C154" s="94" t="s">
        <v>72</v>
      </c>
      <c r="D154" s="94" t="s">
        <v>117</v>
      </c>
      <c r="E154" s="94" t="s">
        <v>58</v>
      </c>
      <c r="F154" s="94" t="s">
        <v>139</v>
      </c>
      <c r="G154" s="94" t="s">
        <v>72</v>
      </c>
      <c r="H154" s="94" t="s">
        <v>149</v>
      </c>
      <c r="I154" s="94" t="s">
        <v>60</v>
      </c>
      <c r="J154" s="94" t="s">
        <v>60</v>
      </c>
      <c r="K154" s="91">
        <v>174.2</v>
      </c>
      <c r="L154" s="91">
        <f>L155</f>
        <v>133.2</v>
      </c>
      <c r="M154" s="92">
        <v>151.2</v>
      </c>
    </row>
    <row r="155" spans="1:13" s="56" customFormat="1" ht="45">
      <c r="A155" s="106" t="s">
        <v>325</v>
      </c>
      <c r="B155" s="90" t="s">
        <v>402</v>
      </c>
      <c r="C155" s="90" t="s">
        <v>72</v>
      </c>
      <c r="D155" s="90" t="s">
        <v>117</v>
      </c>
      <c r="E155" s="90" t="s">
        <v>58</v>
      </c>
      <c r="F155" s="90" t="s">
        <v>139</v>
      </c>
      <c r="G155" s="90" t="s">
        <v>72</v>
      </c>
      <c r="H155" s="90" t="s">
        <v>149</v>
      </c>
      <c r="I155" s="90" t="s">
        <v>74</v>
      </c>
      <c r="J155" s="90" t="s">
        <v>60</v>
      </c>
      <c r="K155" s="95">
        <v>164.2</v>
      </c>
      <c r="L155" s="95">
        <v>133.2</v>
      </c>
      <c r="M155" s="96">
        <v>141.2</v>
      </c>
    </row>
    <row r="156" spans="1:13" ht="15.75">
      <c r="A156" s="89" t="s">
        <v>75</v>
      </c>
      <c r="B156" s="90" t="s">
        <v>402</v>
      </c>
      <c r="C156" s="90" t="s">
        <v>72</v>
      </c>
      <c r="D156" s="90" t="s">
        <v>117</v>
      </c>
      <c r="E156" s="90" t="s">
        <v>58</v>
      </c>
      <c r="F156" s="90" t="s">
        <v>139</v>
      </c>
      <c r="G156" s="90" t="s">
        <v>72</v>
      </c>
      <c r="H156" s="90" t="s">
        <v>149</v>
      </c>
      <c r="I156" s="90" t="s">
        <v>74</v>
      </c>
      <c r="J156" s="90" t="s">
        <v>76</v>
      </c>
      <c r="K156" s="95">
        <f>K157+K158+K159+K160</f>
        <v>161.2</v>
      </c>
      <c r="L156" s="95">
        <f>L157+L158+L159+L160</f>
        <v>133.2</v>
      </c>
      <c r="M156" s="96">
        <v>141.2</v>
      </c>
    </row>
    <row r="157" spans="1:13" ht="15.75">
      <c r="A157" s="89" t="s">
        <v>81</v>
      </c>
      <c r="B157" s="90" t="s">
        <v>402</v>
      </c>
      <c r="C157" s="90" t="s">
        <v>72</v>
      </c>
      <c r="D157" s="90" t="s">
        <v>117</v>
      </c>
      <c r="E157" s="90" t="s">
        <v>58</v>
      </c>
      <c r="F157" s="90" t="s">
        <v>139</v>
      </c>
      <c r="G157" s="90" t="s">
        <v>72</v>
      </c>
      <c r="H157" s="90" t="s">
        <v>149</v>
      </c>
      <c r="I157" s="90" t="s">
        <v>74</v>
      </c>
      <c r="J157" s="90" t="s">
        <v>82</v>
      </c>
      <c r="K157" s="108">
        <v>140</v>
      </c>
      <c r="L157" s="108">
        <v>101</v>
      </c>
      <c r="M157" s="109">
        <v>120</v>
      </c>
    </row>
    <row r="158" spans="1:13" s="56" customFormat="1" ht="15.75">
      <c r="A158" s="89" t="s">
        <v>130</v>
      </c>
      <c r="B158" s="90" t="s">
        <v>402</v>
      </c>
      <c r="C158" s="90" t="s">
        <v>72</v>
      </c>
      <c r="D158" s="90" t="s">
        <v>117</v>
      </c>
      <c r="E158" s="90" t="s">
        <v>58</v>
      </c>
      <c r="F158" s="90" t="s">
        <v>139</v>
      </c>
      <c r="G158" s="90" t="s">
        <v>72</v>
      </c>
      <c r="H158" s="90" t="s">
        <v>149</v>
      </c>
      <c r="I158" s="90" t="s">
        <v>74</v>
      </c>
      <c r="J158" s="90" t="s">
        <v>129</v>
      </c>
      <c r="K158" s="108">
        <v>6.2</v>
      </c>
      <c r="L158" s="108">
        <v>6.2</v>
      </c>
      <c r="M158" s="109">
        <v>6.2</v>
      </c>
    </row>
    <row r="159" spans="1:13" ht="15.75">
      <c r="A159" s="89" t="s">
        <v>83</v>
      </c>
      <c r="B159" s="90" t="s">
        <v>402</v>
      </c>
      <c r="C159" s="90" t="s">
        <v>72</v>
      </c>
      <c r="D159" s="90" t="s">
        <v>117</v>
      </c>
      <c r="E159" s="90" t="s">
        <v>58</v>
      </c>
      <c r="F159" s="90" t="s">
        <v>139</v>
      </c>
      <c r="G159" s="90" t="s">
        <v>72</v>
      </c>
      <c r="H159" s="90" t="s">
        <v>149</v>
      </c>
      <c r="I159" s="90" t="s">
        <v>74</v>
      </c>
      <c r="J159" s="90" t="s">
        <v>84</v>
      </c>
      <c r="K159" s="108">
        <v>15</v>
      </c>
      <c r="L159" s="108">
        <v>26</v>
      </c>
      <c r="M159" s="109">
        <v>20</v>
      </c>
    </row>
    <row r="160" spans="1:13" ht="15.75">
      <c r="A160" s="89" t="s">
        <v>85</v>
      </c>
      <c r="B160" s="90" t="s">
        <v>402</v>
      </c>
      <c r="C160" s="90" t="s">
        <v>72</v>
      </c>
      <c r="D160" s="90" t="s">
        <v>117</v>
      </c>
      <c r="E160" s="90" t="s">
        <v>58</v>
      </c>
      <c r="F160" s="90" t="s">
        <v>139</v>
      </c>
      <c r="G160" s="90" t="s">
        <v>72</v>
      </c>
      <c r="H160" s="90" t="s">
        <v>149</v>
      </c>
      <c r="I160" s="90" t="s">
        <v>74</v>
      </c>
      <c r="J160" s="90" t="s">
        <v>86</v>
      </c>
      <c r="K160" s="95">
        <v>0</v>
      </c>
      <c r="L160" s="95">
        <v>0</v>
      </c>
      <c r="M160" s="96">
        <v>0</v>
      </c>
    </row>
    <row r="161" spans="1:13" ht="15.75">
      <c r="A161" s="89" t="s">
        <v>89</v>
      </c>
      <c r="B161" s="90" t="s">
        <v>402</v>
      </c>
      <c r="C161" s="90" t="s">
        <v>72</v>
      </c>
      <c r="D161" s="90" t="s">
        <v>117</v>
      </c>
      <c r="E161" s="90" t="s">
        <v>58</v>
      </c>
      <c r="F161" s="90" t="s">
        <v>139</v>
      </c>
      <c r="G161" s="90" t="s">
        <v>72</v>
      </c>
      <c r="H161" s="90" t="s">
        <v>149</v>
      </c>
      <c r="I161" s="90" t="s">
        <v>74</v>
      </c>
      <c r="J161" s="90" t="s">
        <v>90</v>
      </c>
      <c r="K161" s="95">
        <f>K162</f>
        <v>3</v>
      </c>
      <c r="L161" s="95">
        <f>L162</f>
        <v>3</v>
      </c>
      <c r="M161" s="96">
        <f>M162</f>
        <v>5</v>
      </c>
    </row>
    <row r="162" spans="1:13" ht="15.75">
      <c r="A162" s="89" t="s">
        <v>93</v>
      </c>
      <c r="B162" s="90" t="s">
        <v>402</v>
      </c>
      <c r="C162" s="90" t="s">
        <v>72</v>
      </c>
      <c r="D162" s="90" t="s">
        <v>117</v>
      </c>
      <c r="E162" s="90" t="s">
        <v>58</v>
      </c>
      <c r="F162" s="90" t="s">
        <v>139</v>
      </c>
      <c r="G162" s="90" t="s">
        <v>72</v>
      </c>
      <c r="H162" s="90" t="s">
        <v>149</v>
      </c>
      <c r="I162" s="90" t="s">
        <v>74</v>
      </c>
      <c r="J162" s="90" t="s">
        <v>94</v>
      </c>
      <c r="K162" s="95">
        <v>3</v>
      </c>
      <c r="L162" s="95">
        <v>3</v>
      </c>
      <c r="M162" s="96">
        <v>5</v>
      </c>
    </row>
    <row r="163" spans="1:13" s="56" customFormat="1" ht="47.25">
      <c r="A163" s="98" t="s">
        <v>335</v>
      </c>
      <c r="B163" s="94" t="s">
        <v>402</v>
      </c>
      <c r="C163" s="94" t="s">
        <v>72</v>
      </c>
      <c r="D163" s="94" t="s">
        <v>117</v>
      </c>
      <c r="E163" s="94" t="s">
        <v>58</v>
      </c>
      <c r="F163" s="94" t="s">
        <v>139</v>
      </c>
      <c r="G163" s="94" t="s">
        <v>72</v>
      </c>
      <c r="H163" s="94" t="s">
        <v>336</v>
      </c>
      <c r="I163" s="94" t="s">
        <v>60</v>
      </c>
      <c r="J163" s="94" t="s">
        <v>60</v>
      </c>
      <c r="K163" s="91">
        <f aca="true" t="shared" si="29" ref="K163:M165">K164</f>
        <v>10</v>
      </c>
      <c r="L163" s="91">
        <f t="shared" si="29"/>
        <v>10</v>
      </c>
      <c r="M163" s="92">
        <f t="shared" si="29"/>
        <v>10</v>
      </c>
    </row>
    <row r="164" spans="1:13" ht="30">
      <c r="A164" s="97" t="s">
        <v>337</v>
      </c>
      <c r="B164" s="90" t="s">
        <v>402</v>
      </c>
      <c r="C164" s="90" t="s">
        <v>72</v>
      </c>
      <c r="D164" s="90" t="s">
        <v>117</v>
      </c>
      <c r="E164" s="90" t="s">
        <v>58</v>
      </c>
      <c r="F164" s="90" t="s">
        <v>139</v>
      </c>
      <c r="G164" s="90" t="s">
        <v>72</v>
      </c>
      <c r="H164" s="90" t="s">
        <v>336</v>
      </c>
      <c r="I164" s="90" t="s">
        <v>74</v>
      </c>
      <c r="J164" s="90" t="s">
        <v>60</v>
      </c>
      <c r="K164" s="95">
        <f t="shared" si="29"/>
        <v>10</v>
      </c>
      <c r="L164" s="95">
        <f t="shared" si="29"/>
        <v>10</v>
      </c>
      <c r="M164" s="96">
        <f t="shared" si="29"/>
        <v>10</v>
      </c>
    </row>
    <row r="165" spans="1:13" ht="15.75">
      <c r="A165" s="89" t="s">
        <v>75</v>
      </c>
      <c r="B165" s="90" t="s">
        <v>402</v>
      </c>
      <c r="C165" s="90" t="s">
        <v>72</v>
      </c>
      <c r="D165" s="90" t="s">
        <v>117</v>
      </c>
      <c r="E165" s="90" t="s">
        <v>58</v>
      </c>
      <c r="F165" s="90" t="s">
        <v>139</v>
      </c>
      <c r="G165" s="90" t="s">
        <v>72</v>
      </c>
      <c r="H165" s="90" t="s">
        <v>336</v>
      </c>
      <c r="I165" s="90" t="s">
        <v>74</v>
      </c>
      <c r="J165" s="90" t="s">
        <v>76</v>
      </c>
      <c r="K165" s="95">
        <f t="shared" si="29"/>
        <v>10</v>
      </c>
      <c r="L165" s="95">
        <f t="shared" si="29"/>
        <v>10</v>
      </c>
      <c r="M165" s="96">
        <f t="shared" si="29"/>
        <v>10</v>
      </c>
    </row>
    <row r="166" spans="1:13" ht="15.75">
      <c r="A166" s="89" t="s">
        <v>85</v>
      </c>
      <c r="B166" s="90" t="s">
        <v>402</v>
      </c>
      <c r="C166" s="90" t="s">
        <v>72</v>
      </c>
      <c r="D166" s="90" t="s">
        <v>117</v>
      </c>
      <c r="E166" s="90" t="s">
        <v>58</v>
      </c>
      <c r="F166" s="90" t="s">
        <v>139</v>
      </c>
      <c r="G166" s="90" t="s">
        <v>72</v>
      </c>
      <c r="H166" s="90" t="s">
        <v>336</v>
      </c>
      <c r="I166" s="90" t="s">
        <v>74</v>
      </c>
      <c r="J166" s="90" t="s">
        <v>86</v>
      </c>
      <c r="K166" s="95">
        <v>10</v>
      </c>
      <c r="L166" s="95">
        <v>10</v>
      </c>
      <c r="M166" s="96">
        <v>10</v>
      </c>
    </row>
    <row r="167" spans="1:13" s="56" customFormat="1" ht="47.25">
      <c r="A167" s="93" t="s">
        <v>338</v>
      </c>
      <c r="B167" s="94" t="s">
        <v>402</v>
      </c>
      <c r="C167" s="94" t="s">
        <v>72</v>
      </c>
      <c r="D167" s="94" t="s">
        <v>117</v>
      </c>
      <c r="E167" s="94" t="s">
        <v>58</v>
      </c>
      <c r="F167" s="94" t="s">
        <v>139</v>
      </c>
      <c r="G167" s="94" t="s">
        <v>72</v>
      </c>
      <c r="H167" s="94" t="s">
        <v>339</v>
      </c>
      <c r="I167" s="94" t="s">
        <v>60</v>
      </c>
      <c r="J167" s="94" t="s">
        <v>60</v>
      </c>
      <c r="K167" s="91">
        <f aca="true" t="shared" si="30" ref="K167:M169">K168</f>
        <v>0</v>
      </c>
      <c r="L167" s="91">
        <f t="shared" si="30"/>
        <v>0</v>
      </c>
      <c r="M167" s="92">
        <f t="shared" si="30"/>
        <v>0</v>
      </c>
    </row>
    <row r="168" spans="1:13" ht="45">
      <c r="A168" s="106" t="s">
        <v>325</v>
      </c>
      <c r="B168" s="90" t="s">
        <v>402</v>
      </c>
      <c r="C168" s="90" t="s">
        <v>72</v>
      </c>
      <c r="D168" s="90" t="s">
        <v>117</v>
      </c>
      <c r="E168" s="90" t="s">
        <v>58</v>
      </c>
      <c r="F168" s="90" t="s">
        <v>139</v>
      </c>
      <c r="G168" s="90" t="s">
        <v>72</v>
      </c>
      <c r="H168" s="90" t="s">
        <v>339</v>
      </c>
      <c r="I168" s="90" t="s">
        <v>74</v>
      </c>
      <c r="J168" s="90" t="s">
        <v>60</v>
      </c>
      <c r="K168" s="95">
        <f t="shared" si="30"/>
        <v>0</v>
      </c>
      <c r="L168" s="95">
        <f t="shared" si="30"/>
        <v>0</v>
      </c>
      <c r="M168" s="96">
        <f t="shared" si="30"/>
        <v>0</v>
      </c>
    </row>
    <row r="169" spans="1:13" ht="15.75">
      <c r="A169" s="89" t="s">
        <v>75</v>
      </c>
      <c r="B169" s="90" t="s">
        <v>402</v>
      </c>
      <c r="C169" s="90" t="s">
        <v>72</v>
      </c>
      <c r="D169" s="90" t="s">
        <v>117</v>
      </c>
      <c r="E169" s="90" t="s">
        <v>58</v>
      </c>
      <c r="F169" s="90" t="s">
        <v>139</v>
      </c>
      <c r="G169" s="90" t="s">
        <v>72</v>
      </c>
      <c r="H169" s="90" t="s">
        <v>339</v>
      </c>
      <c r="I169" s="90" t="s">
        <v>74</v>
      </c>
      <c r="J169" s="90" t="s">
        <v>76</v>
      </c>
      <c r="K169" s="95">
        <f t="shared" si="30"/>
        <v>0</v>
      </c>
      <c r="L169" s="95">
        <f t="shared" si="30"/>
        <v>0</v>
      </c>
      <c r="M169" s="96">
        <f t="shared" si="30"/>
        <v>0</v>
      </c>
    </row>
    <row r="170" spans="1:13" ht="15.75">
      <c r="A170" s="89" t="s">
        <v>85</v>
      </c>
      <c r="B170" s="90" t="s">
        <v>402</v>
      </c>
      <c r="C170" s="90" t="s">
        <v>72</v>
      </c>
      <c r="D170" s="90" t="s">
        <v>117</v>
      </c>
      <c r="E170" s="90" t="s">
        <v>58</v>
      </c>
      <c r="F170" s="90" t="s">
        <v>139</v>
      </c>
      <c r="G170" s="90" t="s">
        <v>72</v>
      </c>
      <c r="H170" s="90" t="s">
        <v>339</v>
      </c>
      <c r="I170" s="90" t="s">
        <v>74</v>
      </c>
      <c r="J170" s="90" t="s">
        <v>86</v>
      </c>
      <c r="K170" s="95">
        <v>0</v>
      </c>
      <c r="L170" s="95">
        <v>0</v>
      </c>
      <c r="M170" s="96">
        <v>0</v>
      </c>
    </row>
    <row r="171" spans="1:13" s="56" customFormat="1" ht="63">
      <c r="A171" s="93" t="s">
        <v>131</v>
      </c>
      <c r="B171" s="94" t="s">
        <v>402</v>
      </c>
      <c r="C171" s="94" t="s">
        <v>72</v>
      </c>
      <c r="D171" s="94" t="s">
        <v>117</v>
      </c>
      <c r="E171" s="94" t="s">
        <v>58</v>
      </c>
      <c r="F171" s="94" t="s">
        <v>139</v>
      </c>
      <c r="G171" s="94" t="s">
        <v>72</v>
      </c>
      <c r="H171" s="94" t="s">
        <v>340</v>
      </c>
      <c r="I171" s="94" t="s">
        <v>60</v>
      </c>
      <c r="J171" s="94" t="s">
        <v>60</v>
      </c>
      <c r="K171" s="91">
        <f>L171</f>
        <v>0</v>
      </c>
      <c r="L171" s="91">
        <f aca="true" t="shared" si="31" ref="L171:M173">L172</f>
        <v>0</v>
      </c>
      <c r="M171" s="92">
        <f t="shared" si="31"/>
        <v>0</v>
      </c>
    </row>
    <row r="172" spans="1:13" ht="45">
      <c r="A172" s="106" t="s">
        <v>325</v>
      </c>
      <c r="B172" s="90" t="s">
        <v>402</v>
      </c>
      <c r="C172" s="90" t="s">
        <v>72</v>
      </c>
      <c r="D172" s="90" t="s">
        <v>117</v>
      </c>
      <c r="E172" s="90" t="s">
        <v>58</v>
      </c>
      <c r="F172" s="90" t="s">
        <v>139</v>
      </c>
      <c r="G172" s="90" t="s">
        <v>72</v>
      </c>
      <c r="H172" s="90" t="s">
        <v>340</v>
      </c>
      <c r="I172" s="90" t="s">
        <v>74</v>
      </c>
      <c r="J172" s="90" t="s">
        <v>60</v>
      </c>
      <c r="K172" s="95">
        <f>L172</f>
        <v>0</v>
      </c>
      <c r="L172" s="95">
        <f t="shared" si="31"/>
        <v>0</v>
      </c>
      <c r="M172" s="96">
        <f t="shared" si="31"/>
        <v>0</v>
      </c>
    </row>
    <row r="173" spans="1:13" ht="15.75">
      <c r="A173" s="89" t="s">
        <v>75</v>
      </c>
      <c r="B173" s="90" t="s">
        <v>402</v>
      </c>
      <c r="C173" s="90" t="s">
        <v>72</v>
      </c>
      <c r="D173" s="90" t="s">
        <v>117</v>
      </c>
      <c r="E173" s="90" t="s">
        <v>58</v>
      </c>
      <c r="F173" s="90" t="s">
        <v>139</v>
      </c>
      <c r="G173" s="90" t="s">
        <v>72</v>
      </c>
      <c r="H173" s="90" t="s">
        <v>340</v>
      </c>
      <c r="I173" s="90" t="s">
        <v>74</v>
      </c>
      <c r="J173" s="90" t="s">
        <v>76</v>
      </c>
      <c r="K173" s="95">
        <f>L173</f>
        <v>0</v>
      </c>
      <c r="L173" s="95">
        <f t="shared" si="31"/>
        <v>0</v>
      </c>
      <c r="M173" s="96">
        <f t="shared" si="31"/>
        <v>0</v>
      </c>
    </row>
    <row r="174" spans="1:13" ht="15.75">
      <c r="A174" s="89" t="s">
        <v>85</v>
      </c>
      <c r="B174" s="90" t="s">
        <v>402</v>
      </c>
      <c r="C174" s="90" t="s">
        <v>72</v>
      </c>
      <c r="D174" s="90" t="s">
        <v>117</v>
      </c>
      <c r="E174" s="90" t="s">
        <v>58</v>
      </c>
      <c r="F174" s="90" t="s">
        <v>139</v>
      </c>
      <c r="G174" s="90" t="s">
        <v>72</v>
      </c>
      <c r="H174" s="90" t="s">
        <v>340</v>
      </c>
      <c r="I174" s="90" t="s">
        <v>74</v>
      </c>
      <c r="J174" s="90" t="s">
        <v>86</v>
      </c>
      <c r="K174" s="95">
        <v>0</v>
      </c>
      <c r="L174" s="95">
        <v>0</v>
      </c>
      <c r="M174" s="96">
        <v>0</v>
      </c>
    </row>
    <row r="175" spans="1:13" s="56" customFormat="1" ht="31.5">
      <c r="A175" s="93" t="s">
        <v>119</v>
      </c>
      <c r="B175" s="94" t="s">
        <v>402</v>
      </c>
      <c r="C175" s="94" t="s">
        <v>72</v>
      </c>
      <c r="D175" s="94" t="s">
        <v>120</v>
      </c>
      <c r="E175" s="94" t="s">
        <v>59</v>
      </c>
      <c r="F175" s="94" t="s">
        <v>139</v>
      </c>
      <c r="G175" s="94" t="s">
        <v>59</v>
      </c>
      <c r="H175" s="94" t="s">
        <v>133</v>
      </c>
      <c r="I175" s="94" t="s">
        <v>60</v>
      </c>
      <c r="J175" s="94" t="s">
        <v>60</v>
      </c>
      <c r="K175" s="91">
        <v>11.382</v>
      </c>
      <c r="L175" s="91">
        <f>L176</f>
        <v>9.772</v>
      </c>
      <c r="M175" s="92">
        <f>M176</f>
        <v>9.772</v>
      </c>
    </row>
    <row r="176" spans="1:13" s="56" customFormat="1" ht="63">
      <c r="A176" s="93" t="s">
        <v>399</v>
      </c>
      <c r="B176" s="94" t="s">
        <v>402</v>
      </c>
      <c r="C176" s="94" t="s">
        <v>72</v>
      </c>
      <c r="D176" s="94" t="s">
        <v>120</v>
      </c>
      <c r="E176" s="94" t="s">
        <v>58</v>
      </c>
      <c r="F176" s="94" t="s">
        <v>139</v>
      </c>
      <c r="G176" s="94" t="s">
        <v>59</v>
      </c>
      <c r="H176" s="94" t="s">
        <v>133</v>
      </c>
      <c r="I176" s="94" t="s">
        <v>60</v>
      </c>
      <c r="J176" s="94" t="s">
        <v>60</v>
      </c>
      <c r="K176" s="91">
        <v>11.382</v>
      </c>
      <c r="L176" s="91">
        <f>L177+L206</f>
        <v>9.772</v>
      </c>
      <c r="M176" s="92">
        <f>M177+M206</f>
        <v>9.772</v>
      </c>
    </row>
    <row r="177" spans="1:13" s="56" customFormat="1" ht="47.25">
      <c r="A177" s="93" t="s">
        <v>341</v>
      </c>
      <c r="B177" s="94" t="s">
        <v>402</v>
      </c>
      <c r="C177" s="94" t="s">
        <v>72</v>
      </c>
      <c r="D177" s="94" t="s">
        <v>120</v>
      </c>
      <c r="E177" s="94" t="s">
        <v>58</v>
      </c>
      <c r="F177" s="94" t="s">
        <v>139</v>
      </c>
      <c r="G177" s="94" t="s">
        <v>122</v>
      </c>
      <c r="H177" s="94" t="s">
        <v>133</v>
      </c>
      <c r="I177" s="94" t="s">
        <v>60</v>
      </c>
      <c r="J177" s="94" t="s">
        <v>60</v>
      </c>
      <c r="K177" s="91">
        <v>11.382</v>
      </c>
      <c r="L177" s="91">
        <f>L178+L182+L186+L190+L194+L198+L202</f>
        <v>0</v>
      </c>
      <c r="M177" s="92">
        <f>M178+M182+M186+M190+M194+M198+M202</f>
        <v>0</v>
      </c>
    </row>
    <row r="178" spans="1:13" ht="31.5">
      <c r="A178" s="98" t="s">
        <v>118</v>
      </c>
      <c r="B178" s="90" t="s">
        <v>402</v>
      </c>
      <c r="C178" s="90" t="s">
        <v>72</v>
      </c>
      <c r="D178" s="90" t="s">
        <v>120</v>
      </c>
      <c r="E178" s="90" t="s">
        <v>58</v>
      </c>
      <c r="F178" s="90" t="s">
        <v>139</v>
      </c>
      <c r="G178" s="90" t="s">
        <v>122</v>
      </c>
      <c r="H178" s="90" t="s">
        <v>150</v>
      </c>
      <c r="I178" s="90" t="s">
        <v>60</v>
      </c>
      <c r="J178" s="90" t="s">
        <v>60</v>
      </c>
      <c r="K178" s="95">
        <f>L178</f>
        <v>0</v>
      </c>
      <c r="L178" s="95">
        <f aca="true" t="shared" si="32" ref="L178:M180">L179</f>
        <v>0</v>
      </c>
      <c r="M178" s="96">
        <f t="shared" si="32"/>
        <v>0</v>
      </c>
    </row>
    <row r="179" spans="1:13" ht="45">
      <c r="A179" s="97" t="s">
        <v>325</v>
      </c>
      <c r="B179" s="90" t="s">
        <v>402</v>
      </c>
      <c r="C179" s="90" t="s">
        <v>72</v>
      </c>
      <c r="D179" s="90" t="s">
        <v>120</v>
      </c>
      <c r="E179" s="90" t="s">
        <v>58</v>
      </c>
      <c r="F179" s="90" t="s">
        <v>139</v>
      </c>
      <c r="G179" s="90" t="s">
        <v>122</v>
      </c>
      <c r="H179" s="90" t="s">
        <v>150</v>
      </c>
      <c r="I179" s="90" t="s">
        <v>74</v>
      </c>
      <c r="J179" s="90" t="s">
        <v>60</v>
      </c>
      <c r="K179" s="95">
        <f>L179</f>
        <v>0</v>
      </c>
      <c r="L179" s="95">
        <f t="shared" si="32"/>
        <v>0</v>
      </c>
      <c r="M179" s="96">
        <f t="shared" si="32"/>
        <v>0</v>
      </c>
    </row>
    <row r="180" spans="1:13" ht="15.75">
      <c r="A180" s="89" t="s">
        <v>75</v>
      </c>
      <c r="B180" s="90" t="s">
        <v>402</v>
      </c>
      <c r="C180" s="90" t="s">
        <v>72</v>
      </c>
      <c r="D180" s="90" t="s">
        <v>120</v>
      </c>
      <c r="E180" s="90" t="s">
        <v>58</v>
      </c>
      <c r="F180" s="90" t="s">
        <v>139</v>
      </c>
      <c r="G180" s="90" t="s">
        <v>122</v>
      </c>
      <c r="H180" s="90" t="s">
        <v>150</v>
      </c>
      <c r="I180" s="90" t="s">
        <v>74</v>
      </c>
      <c r="J180" s="90" t="s">
        <v>76</v>
      </c>
      <c r="K180" s="95">
        <f>L180</f>
        <v>0</v>
      </c>
      <c r="L180" s="95">
        <f t="shared" si="32"/>
        <v>0</v>
      </c>
      <c r="M180" s="96">
        <f t="shared" si="32"/>
        <v>0</v>
      </c>
    </row>
    <row r="181" spans="1:13" ht="15.75">
      <c r="A181" s="89" t="s">
        <v>85</v>
      </c>
      <c r="B181" s="90" t="s">
        <v>402</v>
      </c>
      <c r="C181" s="90" t="s">
        <v>72</v>
      </c>
      <c r="D181" s="90" t="s">
        <v>120</v>
      </c>
      <c r="E181" s="90" t="s">
        <v>58</v>
      </c>
      <c r="F181" s="90" t="s">
        <v>139</v>
      </c>
      <c r="G181" s="90" t="s">
        <v>122</v>
      </c>
      <c r="H181" s="90" t="s">
        <v>150</v>
      </c>
      <c r="I181" s="90" t="s">
        <v>74</v>
      </c>
      <c r="J181" s="90" t="s">
        <v>86</v>
      </c>
      <c r="K181" s="95">
        <v>0</v>
      </c>
      <c r="L181" s="95">
        <v>0</v>
      </c>
      <c r="M181" s="96">
        <v>0</v>
      </c>
    </row>
    <row r="182" spans="1:13" s="56" customFormat="1" ht="78.75">
      <c r="A182" s="98" t="s">
        <v>342</v>
      </c>
      <c r="B182" s="94" t="s">
        <v>402</v>
      </c>
      <c r="C182" s="94" t="s">
        <v>72</v>
      </c>
      <c r="D182" s="94" t="s">
        <v>120</v>
      </c>
      <c r="E182" s="94" t="s">
        <v>58</v>
      </c>
      <c r="F182" s="94" t="s">
        <v>139</v>
      </c>
      <c r="G182" s="94" t="s">
        <v>122</v>
      </c>
      <c r="H182" s="94" t="s">
        <v>343</v>
      </c>
      <c r="I182" s="94" t="s">
        <v>60</v>
      </c>
      <c r="J182" s="94" t="s">
        <v>60</v>
      </c>
      <c r="K182" s="91">
        <f>K184</f>
        <v>0</v>
      </c>
      <c r="L182" s="91">
        <f>L184</f>
        <v>0</v>
      </c>
      <c r="M182" s="92">
        <f>M184</f>
        <v>0</v>
      </c>
    </row>
    <row r="183" spans="1:13" ht="45">
      <c r="A183" s="97" t="s">
        <v>325</v>
      </c>
      <c r="B183" s="90" t="s">
        <v>402</v>
      </c>
      <c r="C183" s="90" t="s">
        <v>72</v>
      </c>
      <c r="D183" s="90" t="s">
        <v>120</v>
      </c>
      <c r="E183" s="90" t="s">
        <v>58</v>
      </c>
      <c r="F183" s="90" t="s">
        <v>139</v>
      </c>
      <c r="G183" s="90" t="s">
        <v>122</v>
      </c>
      <c r="H183" s="90" t="s">
        <v>343</v>
      </c>
      <c r="I183" s="90" t="s">
        <v>74</v>
      </c>
      <c r="J183" s="90" t="s">
        <v>60</v>
      </c>
      <c r="K183" s="95">
        <f aca="true" t="shared" si="33" ref="K183:M184">K184</f>
        <v>0</v>
      </c>
      <c r="L183" s="95">
        <f t="shared" si="33"/>
        <v>0</v>
      </c>
      <c r="M183" s="96">
        <f t="shared" si="33"/>
        <v>0</v>
      </c>
    </row>
    <row r="184" spans="1:13" ht="15.75">
      <c r="A184" s="89" t="s">
        <v>75</v>
      </c>
      <c r="B184" s="90" t="s">
        <v>402</v>
      </c>
      <c r="C184" s="90" t="s">
        <v>72</v>
      </c>
      <c r="D184" s="90" t="s">
        <v>120</v>
      </c>
      <c r="E184" s="90" t="s">
        <v>58</v>
      </c>
      <c r="F184" s="90" t="s">
        <v>139</v>
      </c>
      <c r="G184" s="90" t="s">
        <v>122</v>
      </c>
      <c r="H184" s="90" t="s">
        <v>343</v>
      </c>
      <c r="I184" s="90" t="s">
        <v>74</v>
      </c>
      <c r="J184" s="90" t="s">
        <v>76</v>
      </c>
      <c r="K184" s="95">
        <f t="shared" si="33"/>
        <v>0</v>
      </c>
      <c r="L184" s="95">
        <f t="shared" si="33"/>
        <v>0</v>
      </c>
      <c r="M184" s="96">
        <f t="shared" si="33"/>
        <v>0</v>
      </c>
    </row>
    <row r="185" spans="1:13" ht="15.75">
      <c r="A185" s="89" t="s">
        <v>85</v>
      </c>
      <c r="B185" s="90" t="s">
        <v>402</v>
      </c>
      <c r="C185" s="90" t="s">
        <v>72</v>
      </c>
      <c r="D185" s="90" t="s">
        <v>120</v>
      </c>
      <c r="E185" s="90" t="s">
        <v>58</v>
      </c>
      <c r="F185" s="90" t="s">
        <v>139</v>
      </c>
      <c r="G185" s="90" t="s">
        <v>122</v>
      </c>
      <c r="H185" s="90" t="s">
        <v>343</v>
      </c>
      <c r="I185" s="90" t="s">
        <v>74</v>
      </c>
      <c r="J185" s="90" t="s">
        <v>86</v>
      </c>
      <c r="K185" s="95">
        <v>0</v>
      </c>
      <c r="L185" s="95">
        <v>0</v>
      </c>
      <c r="M185" s="96">
        <v>0</v>
      </c>
    </row>
    <row r="186" spans="1:13" s="56" customFormat="1" ht="47.25">
      <c r="A186" s="93" t="s">
        <v>344</v>
      </c>
      <c r="B186" s="94" t="s">
        <v>402</v>
      </c>
      <c r="C186" s="94" t="s">
        <v>72</v>
      </c>
      <c r="D186" s="94" t="s">
        <v>120</v>
      </c>
      <c r="E186" s="94" t="s">
        <v>58</v>
      </c>
      <c r="F186" s="94" t="s">
        <v>139</v>
      </c>
      <c r="G186" s="94" t="s">
        <v>122</v>
      </c>
      <c r="H186" s="94" t="s">
        <v>345</v>
      </c>
      <c r="I186" s="94" t="s">
        <v>60</v>
      </c>
      <c r="J186" s="94" t="s">
        <v>60</v>
      </c>
      <c r="K186" s="91">
        <f aca="true" t="shared" si="34" ref="K186:M188">K187</f>
        <v>0</v>
      </c>
      <c r="L186" s="91">
        <f t="shared" si="34"/>
        <v>0</v>
      </c>
      <c r="M186" s="92">
        <f t="shared" si="34"/>
        <v>0</v>
      </c>
    </row>
    <row r="187" spans="1:13" ht="45">
      <c r="A187" s="97" t="s">
        <v>325</v>
      </c>
      <c r="B187" s="90" t="s">
        <v>402</v>
      </c>
      <c r="C187" s="90" t="s">
        <v>72</v>
      </c>
      <c r="D187" s="90" t="s">
        <v>120</v>
      </c>
      <c r="E187" s="90" t="s">
        <v>58</v>
      </c>
      <c r="F187" s="90" t="s">
        <v>139</v>
      </c>
      <c r="G187" s="90" t="s">
        <v>122</v>
      </c>
      <c r="H187" s="90" t="s">
        <v>345</v>
      </c>
      <c r="I187" s="90" t="s">
        <v>74</v>
      </c>
      <c r="J187" s="90" t="s">
        <v>60</v>
      </c>
      <c r="K187" s="95">
        <f t="shared" si="34"/>
        <v>0</v>
      </c>
      <c r="L187" s="95">
        <f t="shared" si="34"/>
        <v>0</v>
      </c>
      <c r="M187" s="96">
        <f t="shared" si="34"/>
        <v>0</v>
      </c>
    </row>
    <row r="188" spans="1:13" ht="15.75">
      <c r="A188" s="89" t="s">
        <v>75</v>
      </c>
      <c r="B188" s="90" t="s">
        <v>402</v>
      </c>
      <c r="C188" s="90" t="s">
        <v>72</v>
      </c>
      <c r="D188" s="90" t="s">
        <v>120</v>
      </c>
      <c r="E188" s="90" t="s">
        <v>58</v>
      </c>
      <c r="F188" s="90" t="s">
        <v>139</v>
      </c>
      <c r="G188" s="90" t="s">
        <v>122</v>
      </c>
      <c r="H188" s="90" t="s">
        <v>345</v>
      </c>
      <c r="I188" s="90" t="s">
        <v>74</v>
      </c>
      <c r="J188" s="90" t="s">
        <v>76</v>
      </c>
      <c r="K188" s="95">
        <f t="shared" si="34"/>
        <v>0</v>
      </c>
      <c r="L188" s="95">
        <f t="shared" si="34"/>
        <v>0</v>
      </c>
      <c r="M188" s="96">
        <f t="shared" si="34"/>
        <v>0</v>
      </c>
    </row>
    <row r="189" spans="1:13" ht="15.75">
      <c r="A189" s="89" t="s">
        <v>85</v>
      </c>
      <c r="B189" s="90" t="s">
        <v>402</v>
      </c>
      <c r="C189" s="90" t="s">
        <v>72</v>
      </c>
      <c r="D189" s="90" t="s">
        <v>120</v>
      </c>
      <c r="E189" s="90" t="s">
        <v>58</v>
      </c>
      <c r="F189" s="90" t="s">
        <v>139</v>
      </c>
      <c r="G189" s="90" t="s">
        <v>122</v>
      </c>
      <c r="H189" s="90" t="s">
        <v>345</v>
      </c>
      <c r="I189" s="90" t="s">
        <v>74</v>
      </c>
      <c r="J189" s="90" t="s">
        <v>86</v>
      </c>
      <c r="K189" s="95">
        <v>0</v>
      </c>
      <c r="L189" s="95">
        <v>0</v>
      </c>
      <c r="M189" s="96">
        <v>0</v>
      </c>
    </row>
    <row r="190" spans="1:13" s="56" customFormat="1" ht="31.5">
      <c r="A190" s="93" t="s">
        <v>346</v>
      </c>
      <c r="B190" s="94" t="s">
        <v>402</v>
      </c>
      <c r="C190" s="94" t="s">
        <v>72</v>
      </c>
      <c r="D190" s="94" t="s">
        <v>120</v>
      </c>
      <c r="E190" s="94" t="s">
        <v>58</v>
      </c>
      <c r="F190" s="94" t="s">
        <v>139</v>
      </c>
      <c r="G190" s="94" t="s">
        <v>122</v>
      </c>
      <c r="H190" s="94" t="s">
        <v>347</v>
      </c>
      <c r="I190" s="94" t="s">
        <v>60</v>
      </c>
      <c r="J190" s="94" t="s">
        <v>60</v>
      </c>
      <c r="K190" s="91">
        <v>0</v>
      </c>
      <c r="L190" s="91">
        <f aca="true" t="shared" si="35" ref="K190:M192">L191</f>
        <v>0</v>
      </c>
      <c r="M190" s="92">
        <f t="shared" si="35"/>
        <v>0</v>
      </c>
    </row>
    <row r="191" spans="1:13" s="56" customFormat="1" ht="45">
      <c r="A191" s="97" t="s">
        <v>325</v>
      </c>
      <c r="B191" s="90" t="s">
        <v>402</v>
      </c>
      <c r="C191" s="90" t="s">
        <v>72</v>
      </c>
      <c r="D191" s="90" t="s">
        <v>120</v>
      </c>
      <c r="E191" s="90" t="s">
        <v>58</v>
      </c>
      <c r="F191" s="90" t="s">
        <v>139</v>
      </c>
      <c r="G191" s="90" t="s">
        <v>122</v>
      </c>
      <c r="H191" s="90" t="s">
        <v>347</v>
      </c>
      <c r="I191" s="90" t="s">
        <v>74</v>
      </c>
      <c r="J191" s="90" t="s">
        <v>60</v>
      </c>
      <c r="K191" s="95">
        <f t="shared" si="35"/>
        <v>0</v>
      </c>
      <c r="L191" s="95">
        <f t="shared" si="35"/>
        <v>0</v>
      </c>
      <c r="M191" s="96">
        <f t="shared" si="35"/>
        <v>0</v>
      </c>
    </row>
    <row r="192" spans="1:13" ht="15.75">
      <c r="A192" s="89" t="s">
        <v>75</v>
      </c>
      <c r="B192" s="90" t="s">
        <v>402</v>
      </c>
      <c r="C192" s="90" t="s">
        <v>72</v>
      </c>
      <c r="D192" s="90" t="s">
        <v>120</v>
      </c>
      <c r="E192" s="90" t="s">
        <v>58</v>
      </c>
      <c r="F192" s="90" t="s">
        <v>139</v>
      </c>
      <c r="G192" s="90" t="s">
        <v>122</v>
      </c>
      <c r="H192" s="90" t="s">
        <v>347</v>
      </c>
      <c r="I192" s="90" t="s">
        <v>74</v>
      </c>
      <c r="J192" s="90" t="s">
        <v>76</v>
      </c>
      <c r="K192" s="95">
        <f t="shared" si="35"/>
        <v>0</v>
      </c>
      <c r="L192" s="95">
        <f t="shared" si="35"/>
        <v>0</v>
      </c>
      <c r="M192" s="96">
        <f t="shared" si="35"/>
        <v>0</v>
      </c>
    </row>
    <row r="193" spans="1:13" ht="15.75">
      <c r="A193" s="89" t="s">
        <v>85</v>
      </c>
      <c r="B193" s="90" t="s">
        <v>402</v>
      </c>
      <c r="C193" s="90" t="s">
        <v>72</v>
      </c>
      <c r="D193" s="90" t="s">
        <v>120</v>
      </c>
      <c r="E193" s="90" t="s">
        <v>58</v>
      </c>
      <c r="F193" s="90" t="s">
        <v>139</v>
      </c>
      <c r="G193" s="90" t="s">
        <v>122</v>
      </c>
      <c r="H193" s="90" t="s">
        <v>347</v>
      </c>
      <c r="I193" s="90" t="s">
        <v>74</v>
      </c>
      <c r="J193" s="90" t="s">
        <v>86</v>
      </c>
      <c r="K193" s="95">
        <v>0</v>
      </c>
      <c r="L193" s="95">
        <v>0</v>
      </c>
      <c r="M193" s="96">
        <v>0</v>
      </c>
    </row>
    <row r="194" spans="1:13" s="56" customFormat="1" ht="31.5">
      <c r="A194" s="93" t="s">
        <v>348</v>
      </c>
      <c r="B194" s="94" t="s">
        <v>402</v>
      </c>
      <c r="C194" s="94" t="s">
        <v>72</v>
      </c>
      <c r="D194" s="94" t="s">
        <v>120</v>
      </c>
      <c r="E194" s="94" t="s">
        <v>58</v>
      </c>
      <c r="F194" s="94" t="s">
        <v>139</v>
      </c>
      <c r="G194" s="94" t="s">
        <v>122</v>
      </c>
      <c r="H194" s="94" t="s">
        <v>349</v>
      </c>
      <c r="I194" s="94" t="s">
        <v>60</v>
      </c>
      <c r="J194" s="94" t="s">
        <v>60</v>
      </c>
      <c r="K194" s="91">
        <f aca="true" t="shared" si="36" ref="K194:M196">L194</f>
        <v>0</v>
      </c>
      <c r="L194" s="91">
        <f t="shared" si="36"/>
        <v>0</v>
      </c>
      <c r="M194" s="92">
        <f t="shared" si="36"/>
        <v>0</v>
      </c>
    </row>
    <row r="195" spans="1:13" ht="45">
      <c r="A195" s="97" t="s">
        <v>325</v>
      </c>
      <c r="B195" s="90" t="s">
        <v>402</v>
      </c>
      <c r="C195" s="90" t="s">
        <v>72</v>
      </c>
      <c r="D195" s="90" t="s">
        <v>120</v>
      </c>
      <c r="E195" s="90" t="s">
        <v>58</v>
      </c>
      <c r="F195" s="90" t="s">
        <v>139</v>
      </c>
      <c r="G195" s="90" t="s">
        <v>122</v>
      </c>
      <c r="H195" s="90" t="s">
        <v>349</v>
      </c>
      <c r="I195" s="90" t="s">
        <v>74</v>
      </c>
      <c r="J195" s="90" t="s">
        <v>60</v>
      </c>
      <c r="K195" s="95">
        <f t="shared" si="36"/>
        <v>0</v>
      </c>
      <c r="L195" s="95">
        <f t="shared" si="36"/>
        <v>0</v>
      </c>
      <c r="M195" s="96">
        <f t="shared" si="36"/>
        <v>0</v>
      </c>
    </row>
    <row r="196" spans="1:13" s="56" customFormat="1" ht="15.75">
      <c r="A196" s="89" t="s">
        <v>75</v>
      </c>
      <c r="B196" s="90" t="s">
        <v>402</v>
      </c>
      <c r="C196" s="90" t="s">
        <v>72</v>
      </c>
      <c r="D196" s="90" t="s">
        <v>120</v>
      </c>
      <c r="E196" s="90" t="s">
        <v>58</v>
      </c>
      <c r="F196" s="90" t="s">
        <v>139</v>
      </c>
      <c r="G196" s="90" t="s">
        <v>122</v>
      </c>
      <c r="H196" s="90" t="s">
        <v>349</v>
      </c>
      <c r="I196" s="90" t="s">
        <v>74</v>
      </c>
      <c r="J196" s="90" t="s">
        <v>76</v>
      </c>
      <c r="K196" s="95">
        <f t="shared" si="36"/>
        <v>0</v>
      </c>
      <c r="L196" s="95">
        <f t="shared" si="36"/>
        <v>0</v>
      </c>
      <c r="M196" s="96">
        <f t="shared" si="36"/>
        <v>0</v>
      </c>
    </row>
    <row r="197" spans="1:13" ht="15.75">
      <c r="A197" s="89" t="s">
        <v>85</v>
      </c>
      <c r="B197" s="90" t="s">
        <v>402</v>
      </c>
      <c r="C197" s="90" t="s">
        <v>72</v>
      </c>
      <c r="D197" s="90" t="s">
        <v>120</v>
      </c>
      <c r="E197" s="90" t="s">
        <v>58</v>
      </c>
      <c r="F197" s="90" t="s">
        <v>139</v>
      </c>
      <c r="G197" s="90" t="s">
        <v>122</v>
      </c>
      <c r="H197" s="90" t="s">
        <v>349</v>
      </c>
      <c r="I197" s="90" t="s">
        <v>74</v>
      </c>
      <c r="J197" s="90" t="s">
        <v>86</v>
      </c>
      <c r="K197" s="95">
        <v>0</v>
      </c>
      <c r="L197" s="95">
        <v>0</v>
      </c>
      <c r="M197" s="96">
        <v>0</v>
      </c>
    </row>
    <row r="198" spans="1:13" s="55" customFormat="1" ht="31.5">
      <c r="A198" s="93" t="s">
        <v>350</v>
      </c>
      <c r="B198" s="94" t="s">
        <v>402</v>
      </c>
      <c r="C198" s="94" t="s">
        <v>72</v>
      </c>
      <c r="D198" s="94" t="s">
        <v>120</v>
      </c>
      <c r="E198" s="94" t="s">
        <v>58</v>
      </c>
      <c r="F198" s="94" t="s">
        <v>139</v>
      </c>
      <c r="G198" s="94" t="s">
        <v>122</v>
      </c>
      <c r="H198" s="94" t="s">
        <v>351</v>
      </c>
      <c r="I198" s="94" t="s">
        <v>60</v>
      </c>
      <c r="J198" s="94" t="s">
        <v>60</v>
      </c>
      <c r="K198" s="91">
        <f>K200</f>
        <v>18.4</v>
      </c>
      <c r="L198" s="91">
        <f>L200</f>
        <v>0</v>
      </c>
      <c r="M198" s="92">
        <f>M200</f>
        <v>0</v>
      </c>
    </row>
    <row r="199" spans="1:13" s="55" customFormat="1" ht="30">
      <c r="A199" s="97" t="s">
        <v>337</v>
      </c>
      <c r="B199" s="90" t="s">
        <v>402</v>
      </c>
      <c r="C199" s="90" t="s">
        <v>72</v>
      </c>
      <c r="D199" s="90" t="s">
        <v>120</v>
      </c>
      <c r="E199" s="90" t="s">
        <v>58</v>
      </c>
      <c r="F199" s="90" t="s">
        <v>139</v>
      </c>
      <c r="G199" s="90" t="s">
        <v>122</v>
      </c>
      <c r="H199" s="90" t="s">
        <v>351</v>
      </c>
      <c r="I199" s="90" t="s">
        <v>74</v>
      </c>
      <c r="J199" s="90" t="s">
        <v>60</v>
      </c>
      <c r="K199" s="95">
        <f aca="true" t="shared" si="37" ref="K199:M200">K200</f>
        <v>18.4</v>
      </c>
      <c r="L199" s="95">
        <f t="shared" si="37"/>
        <v>0</v>
      </c>
      <c r="M199" s="96">
        <f t="shared" si="37"/>
        <v>0</v>
      </c>
    </row>
    <row r="200" spans="1:13" s="51" customFormat="1" ht="15.75">
      <c r="A200" s="89" t="s">
        <v>75</v>
      </c>
      <c r="B200" s="90">
        <v>622</v>
      </c>
      <c r="C200" s="90" t="s">
        <v>72</v>
      </c>
      <c r="D200" s="90" t="s">
        <v>120</v>
      </c>
      <c r="E200" s="90" t="s">
        <v>58</v>
      </c>
      <c r="F200" s="90" t="s">
        <v>139</v>
      </c>
      <c r="G200" s="90" t="s">
        <v>122</v>
      </c>
      <c r="H200" s="90" t="s">
        <v>351</v>
      </c>
      <c r="I200" s="90" t="s">
        <v>74</v>
      </c>
      <c r="J200" s="90" t="s">
        <v>76</v>
      </c>
      <c r="K200" s="95">
        <f t="shared" si="37"/>
        <v>18.4</v>
      </c>
      <c r="L200" s="95">
        <f t="shared" si="37"/>
        <v>0</v>
      </c>
      <c r="M200" s="96">
        <f t="shared" si="37"/>
        <v>0</v>
      </c>
    </row>
    <row r="201" spans="1:13" s="51" customFormat="1" ht="15.75">
      <c r="A201" s="89" t="s">
        <v>85</v>
      </c>
      <c r="B201" s="90" t="s">
        <v>402</v>
      </c>
      <c r="C201" s="90" t="s">
        <v>72</v>
      </c>
      <c r="D201" s="90" t="s">
        <v>120</v>
      </c>
      <c r="E201" s="90" t="s">
        <v>58</v>
      </c>
      <c r="F201" s="90" t="s">
        <v>139</v>
      </c>
      <c r="G201" s="90" t="s">
        <v>122</v>
      </c>
      <c r="H201" s="90" t="s">
        <v>351</v>
      </c>
      <c r="I201" s="90" t="s">
        <v>74</v>
      </c>
      <c r="J201" s="90" t="s">
        <v>86</v>
      </c>
      <c r="K201" s="95">
        <v>18.4</v>
      </c>
      <c r="L201" s="95">
        <v>0</v>
      </c>
      <c r="M201" s="96">
        <v>0</v>
      </c>
    </row>
    <row r="202" spans="1:13" s="55" customFormat="1" ht="31.5">
      <c r="A202" s="93" t="s">
        <v>292</v>
      </c>
      <c r="B202" s="94" t="s">
        <v>402</v>
      </c>
      <c r="C202" s="94" t="s">
        <v>72</v>
      </c>
      <c r="D202" s="94" t="s">
        <v>120</v>
      </c>
      <c r="E202" s="94" t="s">
        <v>58</v>
      </c>
      <c r="F202" s="94" t="s">
        <v>139</v>
      </c>
      <c r="G202" s="94" t="s">
        <v>122</v>
      </c>
      <c r="H202" s="94" t="s">
        <v>293</v>
      </c>
      <c r="I202" s="94" t="s">
        <v>60</v>
      </c>
      <c r="J202" s="94" t="s">
        <v>60</v>
      </c>
      <c r="K202" s="91">
        <f aca="true" t="shared" si="38" ref="K202:M204">K203</f>
        <v>62</v>
      </c>
      <c r="L202" s="91">
        <f t="shared" si="38"/>
        <v>0</v>
      </c>
      <c r="M202" s="92">
        <f t="shared" si="38"/>
        <v>0</v>
      </c>
    </row>
    <row r="203" spans="1:13" s="51" customFormat="1" ht="45">
      <c r="A203" s="97" t="s">
        <v>325</v>
      </c>
      <c r="B203" s="90" t="s">
        <v>402</v>
      </c>
      <c r="C203" s="90" t="s">
        <v>72</v>
      </c>
      <c r="D203" s="90" t="s">
        <v>120</v>
      </c>
      <c r="E203" s="90" t="s">
        <v>58</v>
      </c>
      <c r="F203" s="90" t="s">
        <v>139</v>
      </c>
      <c r="G203" s="90" t="s">
        <v>122</v>
      </c>
      <c r="H203" s="90" t="s">
        <v>293</v>
      </c>
      <c r="I203" s="90" t="s">
        <v>74</v>
      </c>
      <c r="J203" s="90" t="s">
        <v>60</v>
      </c>
      <c r="K203" s="95">
        <f t="shared" si="38"/>
        <v>62</v>
      </c>
      <c r="L203" s="95">
        <f t="shared" si="38"/>
        <v>0</v>
      </c>
      <c r="M203" s="96">
        <f t="shared" si="38"/>
        <v>0</v>
      </c>
    </row>
    <row r="204" spans="1:13" s="55" customFormat="1" ht="15.75">
      <c r="A204" s="89" t="s">
        <v>75</v>
      </c>
      <c r="B204" s="90" t="s">
        <v>402</v>
      </c>
      <c r="C204" s="90" t="s">
        <v>72</v>
      </c>
      <c r="D204" s="90" t="s">
        <v>120</v>
      </c>
      <c r="E204" s="90" t="s">
        <v>58</v>
      </c>
      <c r="F204" s="90" t="s">
        <v>139</v>
      </c>
      <c r="G204" s="90" t="s">
        <v>122</v>
      </c>
      <c r="H204" s="90" t="s">
        <v>293</v>
      </c>
      <c r="I204" s="90" t="s">
        <v>74</v>
      </c>
      <c r="J204" s="90" t="s">
        <v>76</v>
      </c>
      <c r="K204" s="95">
        <f t="shared" si="38"/>
        <v>62</v>
      </c>
      <c r="L204" s="95">
        <f t="shared" si="38"/>
        <v>0</v>
      </c>
      <c r="M204" s="96">
        <f t="shared" si="38"/>
        <v>0</v>
      </c>
    </row>
    <row r="205" spans="1:13" s="51" customFormat="1" ht="15.75">
      <c r="A205" s="89" t="s">
        <v>85</v>
      </c>
      <c r="B205" s="90" t="s">
        <v>402</v>
      </c>
      <c r="C205" s="90" t="s">
        <v>72</v>
      </c>
      <c r="D205" s="90" t="s">
        <v>120</v>
      </c>
      <c r="E205" s="90" t="s">
        <v>58</v>
      </c>
      <c r="F205" s="90" t="s">
        <v>139</v>
      </c>
      <c r="G205" s="90" t="s">
        <v>122</v>
      </c>
      <c r="H205" s="90" t="s">
        <v>293</v>
      </c>
      <c r="I205" s="90" t="s">
        <v>74</v>
      </c>
      <c r="J205" s="90" t="s">
        <v>86</v>
      </c>
      <c r="K205" s="95">
        <v>62</v>
      </c>
      <c r="L205" s="95">
        <v>0</v>
      </c>
      <c r="M205" s="96">
        <v>0</v>
      </c>
    </row>
    <row r="206" spans="1:13" s="55" customFormat="1" ht="78.75">
      <c r="A206" s="110" t="s">
        <v>352</v>
      </c>
      <c r="B206" s="94" t="s">
        <v>402</v>
      </c>
      <c r="C206" s="94" t="s">
        <v>72</v>
      </c>
      <c r="D206" s="94" t="s">
        <v>120</v>
      </c>
      <c r="E206" s="94" t="s">
        <v>58</v>
      </c>
      <c r="F206" s="94" t="s">
        <v>139</v>
      </c>
      <c r="G206" s="94" t="s">
        <v>126</v>
      </c>
      <c r="H206" s="94" t="s">
        <v>133</v>
      </c>
      <c r="I206" s="94" t="s">
        <v>60</v>
      </c>
      <c r="J206" s="94" t="s">
        <v>60</v>
      </c>
      <c r="K206" s="91">
        <v>11.382</v>
      </c>
      <c r="L206" s="91">
        <f>L207+L211</f>
        <v>9.772</v>
      </c>
      <c r="M206" s="92">
        <f>M207+M211</f>
        <v>9.772</v>
      </c>
    </row>
    <row r="207" spans="1:13" s="55" customFormat="1" ht="63">
      <c r="A207" s="110" t="s">
        <v>353</v>
      </c>
      <c r="B207" s="94" t="s">
        <v>402</v>
      </c>
      <c r="C207" s="94" t="s">
        <v>72</v>
      </c>
      <c r="D207" s="94" t="s">
        <v>120</v>
      </c>
      <c r="E207" s="94" t="s">
        <v>58</v>
      </c>
      <c r="F207" s="94" t="s">
        <v>139</v>
      </c>
      <c r="G207" s="94" t="s">
        <v>126</v>
      </c>
      <c r="H207" s="94" t="s">
        <v>151</v>
      </c>
      <c r="I207" s="94" t="s">
        <v>60</v>
      </c>
      <c r="J207" s="94" t="s">
        <v>60</v>
      </c>
      <c r="K207" s="91">
        <f>L207</f>
        <v>2.428</v>
      </c>
      <c r="L207" s="91">
        <f aca="true" t="shared" si="39" ref="L207:M209">L208</f>
        <v>2.428</v>
      </c>
      <c r="M207" s="92">
        <f t="shared" si="39"/>
        <v>2.428</v>
      </c>
    </row>
    <row r="208" spans="1:13" s="51" customFormat="1" ht="15.75">
      <c r="A208" s="93" t="s">
        <v>97</v>
      </c>
      <c r="B208" s="90" t="s">
        <v>402</v>
      </c>
      <c r="C208" s="90" t="s">
        <v>72</v>
      </c>
      <c r="D208" s="90" t="s">
        <v>120</v>
      </c>
      <c r="E208" s="90" t="s">
        <v>58</v>
      </c>
      <c r="F208" s="90" t="s">
        <v>139</v>
      </c>
      <c r="G208" s="90" t="s">
        <v>126</v>
      </c>
      <c r="H208" s="90" t="s">
        <v>151</v>
      </c>
      <c r="I208" s="90" t="s">
        <v>98</v>
      </c>
      <c r="J208" s="90" t="s">
        <v>60</v>
      </c>
      <c r="K208" s="95">
        <f>L208</f>
        <v>2.428</v>
      </c>
      <c r="L208" s="95">
        <f t="shared" si="39"/>
        <v>2.428</v>
      </c>
      <c r="M208" s="96">
        <f t="shared" si="39"/>
        <v>2.428</v>
      </c>
    </row>
    <row r="209" spans="1:13" s="55" customFormat="1" ht="15.75">
      <c r="A209" s="93" t="s">
        <v>99</v>
      </c>
      <c r="B209" s="90" t="s">
        <v>402</v>
      </c>
      <c r="C209" s="90" t="s">
        <v>72</v>
      </c>
      <c r="D209" s="90" t="s">
        <v>120</v>
      </c>
      <c r="E209" s="90" t="s">
        <v>58</v>
      </c>
      <c r="F209" s="90" t="s">
        <v>139</v>
      </c>
      <c r="G209" s="90" t="s">
        <v>126</v>
      </c>
      <c r="H209" s="90" t="s">
        <v>151</v>
      </c>
      <c r="I209" s="90" t="s">
        <v>98</v>
      </c>
      <c r="J209" s="90" t="s">
        <v>100</v>
      </c>
      <c r="K209" s="95">
        <f>L209</f>
        <v>2.428</v>
      </c>
      <c r="L209" s="95">
        <f t="shared" si="39"/>
        <v>2.428</v>
      </c>
      <c r="M209" s="96">
        <f t="shared" si="39"/>
        <v>2.428</v>
      </c>
    </row>
    <row r="210" spans="1:13" s="51" customFormat="1" ht="31.5">
      <c r="A210" s="93" t="s">
        <v>101</v>
      </c>
      <c r="B210" s="90" t="s">
        <v>402</v>
      </c>
      <c r="C210" s="90" t="s">
        <v>72</v>
      </c>
      <c r="D210" s="90" t="s">
        <v>120</v>
      </c>
      <c r="E210" s="90" t="s">
        <v>58</v>
      </c>
      <c r="F210" s="90" t="s">
        <v>139</v>
      </c>
      <c r="G210" s="90" t="s">
        <v>126</v>
      </c>
      <c r="H210" s="90" t="s">
        <v>151</v>
      </c>
      <c r="I210" s="90" t="s">
        <v>98</v>
      </c>
      <c r="J210" s="90" t="s">
        <v>102</v>
      </c>
      <c r="K210" s="95">
        <v>2.428</v>
      </c>
      <c r="L210" s="95">
        <v>2.428</v>
      </c>
      <c r="M210" s="96">
        <v>2.428</v>
      </c>
    </row>
    <row r="211" spans="1:13" s="55" customFormat="1" ht="126">
      <c r="A211" s="111" t="s">
        <v>265</v>
      </c>
      <c r="B211" s="94" t="s">
        <v>402</v>
      </c>
      <c r="C211" s="94" t="s">
        <v>72</v>
      </c>
      <c r="D211" s="94" t="s">
        <v>120</v>
      </c>
      <c r="E211" s="94" t="s">
        <v>58</v>
      </c>
      <c r="F211" s="94" t="s">
        <v>139</v>
      </c>
      <c r="G211" s="94" t="s">
        <v>126</v>
      </c>
      <c r="H211" s="94" t="s">
        <v>152</v>
      </c>
      <c r="I211" s="94" t="s">
        <v>60</v>
      </c>
      <c r="J211" s="94" t="s">
        <v>60</v>
      </c>
      <c r="K211" s="91">
        <v>8.954</v>
      </c>
      <c r="L211" s="91">
        <f aca="true" t="shared" si="40" ref="L211:M213">L212</f>
        <v>7.344</v>
      </c>
      <c r="M211" s="92">
        <f t="shared" si="40"/>
        <v>7.344</v>
      </c>
    </row>
    <row r="212" spans="1:13" s="51" customFormat="1" ht="15.75">
      <c r="A212" s="89" t="s">
        <v>97</v>
      </c>
      <c r="B212" s="90" t="s">
        <v>402</v>
      </c>
      <c r="C212" s="90" t="s">
        <v>72</v>
      </c>
      <c r="D212" s="90" t="s">
        <v>120</v>
      </c>
      <c r="E212" s="90" t="s">
        <v>58</v>
      </c>
      <c r="F212" s="90" t="s">
        <v>139</v>
      </c>
      <c r="G212" s="90" t="s">
        <v>126</v>
      </c>
      <c r="H212" s="90" t="s">
        <v>152</v>
      </c>
      <c r="I212" s="90" t="s">
        <v>98</v>
      </c>
      <c r="J212" s="90" t="s">
        <v>60</v>
      </c>
      <c r="K212" s="95">
        <v>8.954</v>
      </c>
      <c r="L212" s="95">
        <f t="shared" si="40"/>
        <v>7.344</v>
      </c>
      <c r="M212" s="96">
        <f t="shared" si="40"/>
        <v>7.344</v>
      </c>
    </row>
    <row r="213" spans="1:13" s="51" customFormat="1" ht="15.75">
      <c r="A213" s="89" t="s">
        <v>99</v>
      </c>
      <c r="B213" s="90" t="s">
        <v>402</v>
      </c>
      <c r="C213" s="90" t="s">
        <v>72</v>
      </c>
      <c r="D213" s="90" t="s">
        <v>120</v>
      </c>
      <c r="E213" s="90" t="s">
        <v>58</v>
      </c>
      <c r="F213" s="90" t="s">
        <v>139</v>
      </c>
      <c r="G213" s="90" t="s">
        <v>126</v>
      </c>
      <c r="H213" s="90" t="s">
        <v>152</v>
      </c>
      <c r="I213" s="90" t="s">
        <v>98</v>
      </c>
      <c r="J213" s="90" t="s">
        <v>100</v>
      </c>
      <c r="K213" s="95">
        <v>8.954</v>
      </c>
      <c r="L213" s="95">
        <v>7.344</v>
      </c>
      <c r="M213" s="96">
        <f t="shared" si="40"/>
        <v>7.344</v>
      </c>
    </row>
    <row r="214" spans="1:13" s="55" customFormat="1" ht="30.75">
      <c r="A214" s="89" t="s">
        <v>101</v>
      </c>
      <c r="B214" s="90" t="s">
        <v>402</v>
      </c>
      <c r="C214" s="90" t="s">
        <v>72</v>
      </c>
      <c r="D214" s="90" t="s">
        <v>120</v>
      </c>
      <c r="E214" s="90" t="s">
        <v>58</v>
      </c>
      <c r="F214" s="90" t="s">
        <v>139</v>
      </c>
      <c r="G214" s="90" t="s">
        <v>126</v>
      </c>
      <c r="H214" s="90" t="s">
        <v>152</v>
      </c>
      <c r="I214" s="90" t="s">
        <v>98</v>
      </c>
      <c r="J214" s="90" t="s">
        <v>102</v>
      </c>
      <c r="K214" s="95">
        <v>8.954</v>
      </c>
      <c r="L214" s="95">
        <v>7.344</v>
      </c>
      <c r="M214" s="96">
        <v>7.344</v>
      </c>
    </row>
    <row r="215" spans="1:13" s="55" customFormat="1" ht="15.75">
      <c r="A215" s="93" t="s">
        <v>121</v>
      </c>
      <c r="B215" s="94" t="s">
        <v>402</v>
      </c>
      <c r="C215" s="94" t="s">
        <v>122</v>
      </c>
      <c r="D215" s="94" t="s">
        <v>59</v>
      </c>
      <c r="E215" s="94" t="s">
        <v>59</v>
      </c>
      <c r="F215" s="94" t="s">
        <v>139</v>
      </c>
      <c r="G215" s="94" t="s">
        <v>59</v>
      </c>
      <c r="H215" s="94" t="s">
        <v>133</v>
      </c>
      <c r="I215" s="94" t="s">
        <v>60</v>
      </c>
      <c r="J215" s="94" t="s">
        <v>60</v>
      </c>
      <c r="K215" s="91">
        <f>K216+K231</f>
        <v>85.56961</v>
      </c>
      <c r="L215" s="91">
        <f>L216+L231</f>
        <v>176</v>
      </c>
      <c r="M215" s="92">
        <f>M216+M231</f>
        <v>100</v>
      </c>
    </row>
    <row r="216" spans="1:13" s="55" customFormat="1" ht="15.75">
      <c r="A216" s="93" t="s">
        <v>356</v>
      </c>
      <c r="B216" s="94" t="s">
        <v>402</v>
      </c>
      <c r="C216" s="94" t="s">
        <v>122</v>
      </c>
      <c r="D216" s="94" t="s">
        <v>61</v>
      </c>
      <c r="E216" s="94" t="s">
        <v>59</v>
      </c>
      <c r="F216" s="94" t="s">
        <v>139</v>
      </c>
      <c r="G216" s="94" t="s">
        <v>59</v>
      </c>
      <c r="H216" s="94" t="s">
        <v>133</v>
      </c>
      <c r="I216" s="94" t="s">
        <v>60</v>
      </c>
      <c r="J216" s="94" t="s">
        <v>60</v>
      </c>
      <c r="K216" s="91">
        <f aca="true" t="shared" si="41" ref="K216:M217">K217</f>
        <v>0</v>
      </c>
      <c r="L216" s="91">
        <f t="shared" si="41"/>
        <v>0</v>
      </c>
      <c r="M216" s="92">
        <f t="shared" si="41"/>
        <v>0</v>
      </c>
    </row>
    <row r="217" spans="1:13" s="51" customFormat="1" ht="63">
      <c r="A217" s="93" t="s">
        <v>400</v>
      </c>
      <c r="B217" s="90" t="s">
        <v>402</v>
      </c>
      <c r="C217" s="90" t="s">
        <v>122</v>
      </c>
      <c r="D217" s="90" t="s">
        <v>61</v>
      </c>
      <c r="E217" s="90" t="s">
        <v>58</v>
      </c>
      <c r="F217" s="90" t="s">
        <v>139</v>
      </c>
      <c r="G217" s="90" t="s">
        <v>59</v>
      </c>
      <c r="H217" s="90" t="s">
        <v>133</v>
      </c>
      <c r="I217" s="90" t="s">
        <v>60</v>
      </c>
      <c r="J217" s="90" t="s">
        <v>60</v>
      </c>
      <c r="K217" s="95">
        <f t="shared" si="41"/>
        <v>0</v>
      </c>
      <c r="L217" s="95">
        <f t="shared" si="41"/>
        <v>0</v>
      </c>
      <c r="M217" s="96">
        <f t="shared" si="41"/>
        <v>0</v>
      </c>
    </row>
    <row r="218" spans="1:13" s="51" customFormat="1" ht="47.25">
      <c r="A218" s="93" t="s">
        <v>387</v>
      </c>
      <c r="B218" s="90" t="s">
        <v>402</v>
      </c>
      <c r="C218" s="90" t="s">
        <v>122</v>
      </c>
      <c r="D218" s="90" t="s">
        <v>61</v>
      </c>
      <c r="E218" s="90" t="s">
        <v>58</v>
      </c>
      <c r="F218" s="90" t="s">
        <v>139</v>
      </c>
      <c r="G218" s="90" t="s">
        <v>314</v>
      </c>
      <c r="H218" s="90" t="s">
        <v>133</v>
      </c>
      <c r="I218" s="90" t="s">
        <v>60</v>
      </c>
      <c r="J218" s="90" t="s">
        <v>60</v>
      </c>
      <c r="K218" s="95">
        <f>K219+K226</f>
        <v>0</v>
      </c>
      <c r="L218" s="95">
        <f>L219+L226</f>
        <v>0</v>
      </c>
      <c r="M218" s="96">
        <f>M219+M226</f>
        <v>0</v>
      </c>
    </row>
    <row r="219" spans="1:13" s="51" customFormat="1" ht="31.5">
      <c r="A219" s="98" t="s">
        <v>182</v>
      </c>
      <c r="B219" s="90" t="s">
        <v>402</v>
      </c>
      <c r="C219" s="90" t="s">
        <v>122</v>
      </c>
      <c r="D219" s="90" t="s">
        <v>61</v>
      </c>
      <c r="E219" s="90" t="s">
        <v>58</v>
      </c>
      <c r="F219" s="90" t="s">
        <v>139</v>
      </c>
      <c r="G219" s="90" t="s">
        <v>314</v>
      </c>
      <c r="H219" s="90" t="s">
        <v>357</v>
      </c>
      <c r="I219" s="90" t="s">
        <v>60</v>
      </c>
      <c r="J219" s="90" t="s">
        <v>60</v>
      </c>
      <c r="K219" s="95">
        <f>K220</f>
        <v>0</v>
      </c>
      <c r="L219" s="95">
        <f>L220</f>
        <v>0</v>
      </c>
      <c r="M219" s="96">
        <f>M220</f>
        <v>0</v>
      </c>
    </row>
    <row r="220" spans="1:13" s="51" customFormat="1" ht="45">
      <c r="A220" s="97" t="s">
        <v>325</v>
      </c>
      <c r="B220" s="90" t="s">
        <v>402</v>
      </c>
      <c r="C220" s="90" t="s">
        <v>122</v>
      </c>
      <c r="D220" s="90" t="s">
        <v>61</v>
      </c>
      <c r="E220" s="90" t="s">
        <v>58</v>
      </c>
      <c r="F220" s="90" t="s">
        <v>139</v>
      </c>
      <c r="G220" s="90" t="s">
        <v>314</v>
      </c>
      <c r="H220" s="90" t="s">
        <v>357</v>
      </c>
      <c r="I220" s="90" t="s">
        <v>74</v>
      </c>
      <c r="J220" s="90" t="s">
        <v>60</v>
      </c>
      <c r="K220" s="95">
        <f>K221+K224</f>
        <v>0</v>
      </c>
      <c r="L220" s="95">
        <f>L221+L224</f>
        <v>0</v>
      </c>
      <c r="M220" s="96">
        <f>M221+M224</f>
        <v>0</v>
      </c>
    </row>
    <row r="221" spans="1:13" s="51" customFormat="1" ht="15.75">
      <c r="A221" s="89" t="s">
        <v>75</v>
      </c>
      <c r="B221" s="90" t="s">
        <v>402</v>
      </c>
      <c r="C221" s="90" t="s">
        <v>122</v>
      </c>
      <c r="D221" s="90" t="s">
        <v>61</v>
      </c>
      <c r="E221" s="90" t="s">
        <v>58</v>
      </c>
      <c r="F221" s="90" t="s">
        <v>139</v>
      </c>
      <c r="G221" s="90" t="s">
        <v>314</v>
      </c>
      <c r="H221" s="90" t="s">
        <v>357</v>
      </c>
      <c r="I221" s="90" t="s">
        <v>74</v>
      </c>
      <c r="J221" s="90" t="s">
        <v>76</v>
      </c>
      <c r="K221" s="95">
        <f>K222+K223</f>
        <v>0</v>
      </c>
      <c r="L221" s="95">
        <f>L222+L223</f>
        <v>0</v>
      </c>
      <c r="M221" s="96">
        <f>M222+M223</f>
        <v>0</v>
      </c>
    </row>
    <row r="222" spans="1:13" s="51" customFormat="1" ht="15.75">
      <c r="A222" s="89" t="s">
        <v>81</v>
      </c>
      <c r="B222" s="90" t="s">
        <v>402</v>
      </c>
      <c r="C222" s="90" t="s">
        <v>122</v>
      </c>
      <c r="D222" s="90" t="s">
        <v>61</v>
      </c>
      <c r="E222" s="90" t="s">
        <v>58</v>
      </c>
      <c r="F222" s="90" t="s">
        <v>139</v>
      </c>
      <c r="G222" s="90" t="s">
        <v>314</v>
      </c>
      <c r="H222" s="90" t="s">
        <v>357</v>
      </c>
      <c r="I222" s="90" t="s">
        <v>74</v>
      </c>
      <c r="J222" s="90" t="s">
        <v>82</v>
      </c>
      <c r="K222" s="95">
        <v>0</v>
      </c>
      <c r="L222" s="95">
        <v>0</v>
      </c>
      <c r="M222" s="96">
        <v>0</v>
      </c>
    </row>
    <row r="223" spans="1:13" s="51" customFormat="1" ht="15.75">
      <c r="A223" s="89" t="s">
        <v>85</v>
      </c>
      <c r="B223" s="90" t="s">
        <v>402</v>
      </c>
      <c r="C223" s="90" t="s">
        <v>122</v>
      </c>
      <c r="D223" s="90" t="s">
        <v>61</v>
      </c>
      <c r="E223" s="90" t="s">
        <v>58</v>
      </c>
      <c r="F223" s="90" t="s">
        <v>139</v>
      </c>
      <c r="G223" s="90" t="s">
        <v>314</v>
      </c>
      <c r="H223" s="90" t="s">
        <v>357</v>
      </c>
      <c r="I223" s="90" t="s">
        <v>74</v>
      </c>
      <c r="J223" s="90" t="s">
        <v>86</v>
      </c>
      <c r="K223" s="95">
        <v>0</v>
      </c>
      <c r="L223" s="95">
        <v>0</v>
      </c>
      <c r="M223" s="96">
        <v>0</v>
      </c>
    </row>
    <row r="224" spans="1:13" s="55" customFormat="1" ht="15.75">
      <c r="A224" s="89" t="s">
        <v>89</v>
      </c>
      <c r="B224" s="90" t="s">
        <v>402</v>
      </c>
      <c r="C224" s="90" t="s">
        <v>122</v>
      </c>
      <c r="D224" s="90" t="s">
        <v>61</v>
      </c>
      <c r="E224" s="90" t="s">
        <v>58</v>
      </c>
      <c r="F224" s="90" t="s">
        <v>139</v>
      </c>
      <c r="G224" s="90" t="s">
        <v>314</v>
      </c>
      <c r="H224" s="90" t="s">
        <v>357</v>
      </c>
      <c r="I224" s="90" t="s">
        <v>74</v>
      </c>
      <c r="J224" s="90" t="s">
        <v>90</v>
      </c>
      <c r="K224" s="95">
        <f>K225</f>
        <v>0</v>
      </c>
      <c r="L224" s="95">
        <f>L225</f>
        <v>0</v>
      </c>
      <c r="M224" s="96">
        <f>M225</f>
        <v>0</v>
      </c>
    </row>
    <row r="225" spans="1:13" s="55" customFormat="1" ht="15.75">
      <c r="A225" s="89" t="s">
        <v>93</v>
      </c>
      <c r="B225" s="90" t="s">
        <v>402</v>
      </c>
      <c r="C225" s="90" t="s">
        <v>122</v>
      </c>
      <c r="D225" s="90" t="s">
        <v>61</v>
      </c>
      <c r="E225" s="90" t="s">
        <v>58</v>
      </c>
      <c r="F225" s="90" t="s">
        <v>139</v>
      </c>
      <c r="G225" s="90" t="s">
        <v>314</v>
      </c>
      <c r="H225" s="90" t="s">
        <v>357</v>
      </c>
      <c r="I225" s="90" t="s">
        <v>74</v>
      </c>
      <c r="J225" s="90" t="s">
        <v>94</v>
      </c>
      <c r="K225" s="95">
        <v>0</v>
      </c>
      <c r="L225" s="95">
        <v>0</v>
      </c>
      <c r="M225" s="96">
        <v>0</v>
      </c>
    </row>
    <row r="226" spans="1:13" s="55" customFormat="1" ht="47.25">
      <c r="A226" s="98" t="s">
        <v>354</v>
      </c>
      <c r="B226" s="94" t="s">
        <v>402</v>
      </c>
      <c r="C226" s="94" t="s">
        <v>122</v>
      </c>
      <c r="D226" s="94" t="s">
        <v>61</v>
      </c>
      <c r="E226" s="94" t="s">
        <v>58</v>
      </c>
      <c r="F226" s="94" t="s">
        <v>139</v>
      </c>
      <c r="G226" s="94" t="s">
        <v>314</v>
      </c>
      <c r="H226" s="94" t="s">
        <v>355</v>
      </c>
      <c r="I226" s="94" t="s">
        <v>60</v>
      </c>
      <c r="J226" s="94" t="s">
        <v>60</v>
      </c>
      <c r="K226" s="91">
        <f>K228</f>
        <v>0</v>
      </c>
      <c r="L226" s="91">
        <f>L228</f>
        <v>0</v>
      </c>
      <c r="M226" s="92">
        <f>M228</f>
        <v>0</v>
      </c>
    </row>
    <row r="227" spans="1:13" s="51" customFormat="1" ht="45">
      <c r="A227" s="97" t="s">
        <v>325</v>
      </c>
      <c r="B227" s="90" t="s">
        <v>402</v>
      </c>
      <c r="C227" s="90" t="s">
        <v>122</v>
      </c>
      <c r="D227" s="90" t="s">
        <v>61</v>
      </c>
      <c r="E227" s="90" t="s">
        <v>58</v>
      </c>
      <c r="F227" s="90" t="s">
        <v>139</v>
      </c>
      <c r="G227" s="90" t="s">
        <v>314</v>
      </c>
      <c r="H227" s="90" t="s">
        <v>355</v>
      </c>
      <c r="I227" s="90" t="s">
        <v>74</v>
      </c>
      <c r="J227" s="90" t="s">
        <v>60</v>
      </c>
      <c r="K227" s="95">
        <f aca="true" t="shared" si="42" ref="K227:M229">K228</f>
        <v>0</v>
      </c>
      <c r="L227" s="95">
        <f t="shared" si="42"/>
        <v>0</v>
      </c>
      <c r="M227" s="96">
        <f t="shared" si="42"/>
        <v>0</v>
      </c>
    </row>
    <row r="228" spans="1:13" s="51" customFormat="1" ht="15.75">
      <c r="A228" s="89" t="s">
        <v>75</v>
      </c>
      <c r="B228" s="90" t="s">
        <v>402</v>
      </c>
      <c r="C228" s="90" t="s">
        <v>122</v>
      </c>
      <c r="D228" s="90" t="s">
        <v>61</v>
      </c>
      <c r="E228" s="90" t="s">
        <v>58</v>
      </c>
      <c r="F228" s="90" t="s">
        <v>139</v>
      </c>
      <c r="G228" s="90" t="s">
        <v>314</v>
      </c>
      <c r="H228" s="90" t="s">
        <v>355</v>
      </c>
      <c r="I228" s="90" t="s">
        <v>74</v>
      </c>
      <c r="J228" s="90" t="s">
        <v>76</v>
      </c>
      <c r="K228" s="95">
        <f t="shared" si="42"/>
        <v>0</v>
      </c>
      <c r="L228" s="95">
        <f t="shared" si="42"/>
        <v>0</v>
      </c>
      <c r="M228" s="96">
        <f t="shared" si="42"/>
        <v>0</v>
      </c>
    </row>
    <row r="229" spans="1:13" s="51" customFormat="1" ht="15.75">
      <c r="A229" s="89" t="s">
        <v>81</v>
      </c>
      <c r="B229" s="90" t="s">
        <v>402</v>
      </c>
      <c r="C229" s="90" t="s">
        <v>122</v>
      </c>
      <c r="D229" s="90" t="s">
        <v>61</v>
      </c>
      <c r="E229" s="90" t="s">
        <v>58</v>
      </c>
      <c r="F229" s="90" t="s">
        <v>139</v>
      </c>
      <c r="G229" s="90" t="s">
        <v>314</v>
      </c>
      <c r="H229" s="90" t="s">
        <v>355</v>
      </c>
      <c r="I229" s="90" t="s">
        <v>74</v>
      </c>
      <c r="J229" s="90" t="s">
        <v>82</v>
      </c>
      <c r="K229" s="95">
        <f t="shared" si="42"/>
        <v>0</v>
      </c>
      <c r="L229" s="95">
        <f t="shared" si="42"/>
        <v>0</v>
      </c>
      <c r="M229" s="96">
        <f t="shared" si="42"/>
        <v>0</v>
      </c>
    </row>
    <row r="230" spans="1:13" s="51" customFormat="1" ht="15.75">
      <c r="A230" s="89" t="s">
        <v>85</v>
      </c>
      <c r="B230" s="90" t="s">
        <v>402</v>
      </c>
      <c r="C230" s="90" t="s">
        <v>122</v>
      </c>
      <c r="D230" s="90" t="s">
        <v>61</v>
      </c>
      <c r="E230" s="90" t="s">
        <v>58</v>
      </c>
      <c r="F230" s="90" t="s">
        <v>139</v>
      </c>
      <c r="G230" s="90" t="s">
        <v>314</v>
      </c>
      <c r="H230" s="90" t="s">
        <v>355</v>
      </c>
      <c r="I230" s="90" t="s">
        <v>74</v>
      </c>
      <c r="J230" s="90" t="s">
        <v>86</v>
      </c>
      <c r="K230" s="95">
        <v>0</v>
      </c>
      <c r="L230" s="95">
        <v>0</v>
      </c>
      <c r="M230" s="96">
        <v>0</v>
      </c>
    </row>
    <row r="231" spans="1:13" s="55" customFormat="1" ht="15.75">
      <c r="A231" s="93" t="s">
        <v>358</v>
      </c>
      <c r="B231" s="94" t="s">
        <v>402</v>
      </c>
      <c r="C231" s="94" t="s">
        <v>122</v>
      </c>
      <c r="D231" s="94" t="s">
        <v>106</v>
      </c>
      <c r="E231" s="94" t="s">
        <v>59</v>
      </c>
      <c r="F231" s="94" t="s">
        <v>139</v>
      </c>
      <c r="G231" s="94" t="s">
        <v>59</v>
      </c>
      <c r="H231" s="94" t="s">
        <v>133</v>
      </c>
      <c r="I231" s="94" t="s">
        <v>60</v>
      </c>
      <c r="J231" s="94" t="s">
        <v>60</v>
      </c>
      <c r="K231" s="91">
        <f>K232</f>
        <v>85.56961</v>
      </c>
      <c r="L231" s="91">
        <f>L232</f>
        <v>176</v>
      </c>
      <c r="M231" s="92">
        <f>M232</f>
        <v>100</v>
      </c>
    </row>
    <row r="232" spans="1:13" s="55" customFormat="1" ht="63">
      <c r="A232" s="93" t="s">
        <v>399</v>
      </c>
      <c r="B232" s="94" t="s">
        <v>402</v>
      </c>
      <c r="C232" s="94" t="s">
        <v>122</v>
      </c>
      <c r="D232" s="94" t="s">
        <v>106</v>
      </c>
      <c r="E232" s="94" t="s">
        <v>58</v>
      </c>
      <c r="F232" s="94" t="s">
        <v>139</v>
      </c>
      <c r="G232" s="94" t="s">
        <v>59</v>
      </c>
      <c r="H232" s="94" t="s">
        <v>133</v>
      </c>
      <c r="I232" s="94" t="s">
        <v>60</v>
      </c>
      <c r="J232" s="94" t="s">
        <v>60</v>
      </c>
      <c r="K232" s="91">
        <f>K233+K253</f>
        <v>85.56961</v>
      </c>
      <c r="L232" s="91">
        <f>L233+L253</f>
        <v>176</v>
      </c>
      <c r="M232" s="92">
        <f>M233+M253</f>
        <v>100</v>
      </c>
    </row>
    <row r="233" spans="1:13" s="55" customFormat="1" ht="31.5">
      <c r="A233" s="93" t="s">
        <v>359</v>
      </c>
      <c r="B233" s="94" t="s">
        <v>402</v>
      </c>
      <c r="C233" s="94" t="s">
        <v>122</v>
      </c>
      <c r="D233" s="94" t="s">
        <v>106</v>
      </c>
      <c r="E233" s="94" t="s">
        <v>58</v>
      </c>
      <c r="F233" s="94" t="s">
        <v>139</v>
      </c>
      <c r="G233" s="94" t="s">
        <v>103</v>
      </c>
      <c r="H233" s="94" t="s">
        <v>133</v>
      </c>
      <c r="I233" s="94" t="s">
        <v>60</v>
      </c>
      <c r="J233" s="94" t="s">
        <v>60</v>
      </c>
      <c r="K233" s="91">
        <f>K234+K241+K247</f>
        <v>65.56961</v>
      </c>
      <c r="L233" s="91">
        <f>L234+L241+L247</f>
        <v>156</v>
      </c>
      <c r="M233" s="92">
        <f>M234+M241+M247</f>
        <v>80</v>
      </c>
    </row>
    <row r="234" spans="1:13" s="55" customFormat="1" ht="31.5">
      <c r="A234" s="98" t="s">
        <v>360</v>
      </c>
      <c r="B234" s="94" t="s">
        <v>402</v>
      </c>
      <c r="C234" s="94" t="s">
        <v>122</v>
      </c>
      <c r="D234" s="94" t="s">
        <v>106</v>
      </c>
      <c r="E234" s="94" t="s">
        <v>58</v>
      </c>
      <c r="F234" s="94" t="s">
        <v>139</v>
      </c>
      <c r="G234" s="94" t="s">
        <v>103</v>
      </c>
      <c r="H234" s="112">
        <v>90780</v>
      </c>
      <c r="I234" s="94" t="s">
        <v>60</v>
      </c>
      <c r="J234" s="94" t="s">
        <v>60</v>
      </c>
      <c r="K234" s="91">
        <f>K235</f>
        <v>63.56961</v>
      </c>
      <c r="L234" s="91">
        <f>L235</f>
        <v>133</v>
      </c>
      <c r="M234" s="91">
        <f>M235</f>
        <v>67</v>
      </c>
    </row>
    <row r="235" spans="1:13" s="51" customFormat="1" ht="45">
      <c r="A235" s="97" t="s">
        <v>325</v>
      </c>
      <c r="B235" s="90" t="s">
        <v>402</v>
      </c>
      <c r="C235" s="90" t="s">
        <v>122</v>
      </c>
      <c r="D235" s="90" t="s">
        <v>106</v>
      </c>
      <c r="E235" s="90" t="s">
        <v>58</v>
      </c>
      <c r="F235" s="90" t="s">
        <v>139</v>
      </c>
      <c r="G235" s="90" t="s">
        <v>103</v>
      </c>
      <c r="H235" s="90" t="s">
        <v>154</v>
      </c>
      <c r="I235" s="90" t="s">
        <v>74</v>
      </c>
      <c r="J235" s="90" t="s">
        <v>60</v>
      </c>
      <c r="K235" s="95">
        <f>K236+K239</f>
        <v>63.56961</v>
      </c>
      <c r="L235" s="95">
        <f>L236+L239</f>
        <v>133</v>
      </c>
      <c r="M235" s="95">
        <f>M236+M239</f>
        <v>67</v>
      </c>
    </row>
    <row r="236" spans="1:13" s="51" customFormat="1" ht="15.75">
      <c r="A236" s="89" t="s">
        <v>75</v>
      </c>
      <c r="B236" s="90" t="s">
        <v>402</v>
      </c>
      <c r="C236" s="90" t="s">
        <v>122</v>
      </c>
      <c r="D236" s="90" t="s">
        <v>106</v>
      </c>
      <c r="E236" s="90" t="s">
        <v>58</v>
      </c>
      <c r="F236" s="90" t="s">
        <v>139</v>
      </c>
      <c r="G236" s="90" t="s">
        <v>103</v>
      </c>
      <c r="H236" s="90" t="s">
        <v>154</v>
      </c>
      <c r="I236" s="90" t="s">
        <v>74</v>
      </c>
      <c r="J236" s="90" t="s">
        <v>76</v>
      </c>
      <c r="K236" s="95">
        <f>K237+K238</f>
        <v>62.56961</v>
      </c>
      <c r="L236" s="95">
        <f>L237+L238</f>
        <v>133</v>
      </c>
      <c r="M236" s="96">
        <f>M237+M238</f>
        <v>67</v>
      </c>
    </row>
    <row r="237" spans="1:13" s="51" customFormat="1" ht="15.75">
      <c r="A237" s="89" t="s">
        <v>83</v>
      </c>
      <c r="B237" s="90" t="s">
        <v>402</v>
      </c>
      <c r="C237" s="90" t="s">
        <v>122</v>
      </c>
      <c r="D237" s="90" t="s">
        <v>106</v>
      </c>
      <c r="E237" s="90" t="s">
        <v>58</v>
      </c>
      <c r="F237" s="90" t="s">
        <v>139</v>
      </c>
      <c r="G237" s="90" t="s">
        <v>72</v>
      </c>
      <c r="H237" s="90" t="s">
        <v>154</v>
      </c>
      <c r="I237" s="90" t="s">
        <v>74</v>
      </c>
      <c r="J237" s="90" t="s">
        <v>84</v>
      </c>
      <c r="K237" s="95">
        <v>62.56961</v>
      </c>
      <c r="L237" s="95">
        <v>128</v>
      </c>
      <c r="M237" s="96">
        <v>62</v>
      </c>
    </row>
    <row r="238" spans="1:13" s="51" customFormat="1" ht="15.75">
      <c r="A238" s="89" t="s">
        <v>85</v>
      </c>
      <c r="B238" s="90" t="s">
        <v>402</v>
      </c>
      <c r="C238" s="90" t="s">
        <v>122</v>
      </c>
      <c r="D238" s="90" t="s">
        <v>106</v>
      </c>
      <c r="E238" s="90" t="s">
        <v>58</v>
      </c>
      <c r="F238" s="90" t="s">
        <v>139</v>
      </c>
      <c r="G238" s="90" t="s">
        <v>103</v>
      </c>
      <c r="H238" s="90" t="s">
        <v>154</v>
      </c>
      <c r="I238" s="90" t="s">
        <v>74</v>
      </c>
      <c r="J238" s="90" t="s">
        <v>86</v>
      </c>
      <c r="K238" s="95">
        <v>0</v>
      </c>
      <c r="L238" s="95">
        <v>5</v>
      </c>
      <c r="M238" s="96">
        <v>5</v>
      </c>
    </row>
    <row r="239" spans="1:13" s="55" customFormat="1" ht="15.75">
      <c r="A239" s="89" t="s">
        <v>89</v>
      </c>
      <c r="B239" s="90" t="s">
        <v>402</v>
      </c>
      <c r="C239" s="90" t="s">
        <v>122</v>
      </c>
      <c r="D239" s="90" t="s">
        <v>106</v>
      </c>
      <c r="E239" s="90" t="s">
        <v>58</v>
      </c>
      <c r="F239" s="90" t="s">
        <v>139</v>
      </c>
      <c r="G239" s="90" t="s">
        <v>103</v>
      </c>
      <c r="H239" s="90" t="s">
        <v>154</v>
      </c>
      <c r="I239" s="90" t="s">
        <v>74</v>
      </c>
      <c r="J239" s="90" t="s">
        <v>90</v>
      </c>
      <c r="K239" s="95">
        <f>K240</f>
        <v>1</v>
      </c>
      <c r="L239" s="95">
        <f>L240</f>
        <v>0</v>
      </c>
      <c r="M239" s="96">
        <f>M240</f>
        <v>0</v>
      </c>
    </row>
    <row r="240" spans="1:13" s="55" customFormat="1" ht="15.75">
      <c r="A240" s="89" t="s">
        <v>93</v>
      </c>
      <c r="B240" s="90" t="s">
        <v>402</v>
      </c>
      <c r="C240" s="90" t="s">
        <v>122</v>
      </c>
      <c r="D240" s="90" t="s">
        <v>106</v>
      </c>
      <c r="E240" s="90" t="s">
        <v>58</v>
      </c>
      <c r="F240" s="90" t="s">
        <v>139</v>
      </c>
      <c r="G240" s="90" t="s">
        <v>103</v>
      </c>
      <c r="H240" s="90" t="s">
        <v>154</v>
      </c>
      <c r="I240" s="90" t="s">
        <v>74</v>
      </c>
      <c r="J240" s="90" t="s">
        <v>92</v>
      </c>
      <c r="K240" s="95">
        <v>1</v>
      </c>
      <c r="L240" s="95">
        <v>0</v>
      </c>
      <c r="M240" s="96">
        <v>0</v>
      </c>
    </row>
    <row r="241" spans="1:13" s="55" customFormat="1" ht="31.5">
      <c r="A241" s="98" t="s">
        <v>361</v>
      </c>
      <c r="B241" s="94" t="s">
        <v>402</v>
      </c>
      <c r="C241" s="94" t="s">
        <v>122</v>
      </c>
      <c r="D241" s="94" t="s">
        <v>106</v>
      </c>
      <c r="E241" s="94" t="s">
        <v>58</v>
      </c>
      <c r="F241" s="94" t="s">
        <v>139</v>
      </c>
      <c r="G241" s="94" t="s">
        <v>103</v>
      </c>
      <c r="H241" s="112">
        <v>90820</v>
      </c>
      <c r="I241" s="94" t="s">
        <v>60</v>
      </c>
      <c r="J241" s="94" t="s">
        <v>60</v>
      </c>
      <c r="K241" s="91">
        <f>K242</f>
        <v>2</v>
      </c>
      <c r="L241" s="91">
        <f>L242</f>
        <v>3</v>
      </c>
      <c r="M241" s="91">
        <f>M242</f>
        <v>3</v>
      </c>
    </row>
    <row r="242" spans="1:13" s="51" customFormat="1" ht="45">
      <c r="A242" s="97" t="s">
        <v>325</v>
      </c>
      <c r="B242" s="90" t="s">
        <v>402</v>
      </c>
      <c r="C242" s="90" t="s">
        <v>122</v>
      </c>
      <c r="D242" s="90" t="s">
        <v>106</v>
      </c>
      <c r="E242" s="90" t="s">
        <v>58</v>
      </c>
      <c r="F242" s="90" t="s">
        <v>139</v>
      </c>
      <c r="G242" s="90" t="s">
        <v>103</v>
      </c>
      <c r="H242" s="113">
        <v>90820</v>
      </c>
      <c r="I242" s="90" t="s">
        <v>74</v>
      </c>
      <c r="J242" s="90" t="s">
        <v>60</v>
      </c>
      <c r="K242" s="95">
        <f>K243+K245</f>
        <v>2</v>
      </c>
      <c r="L242" s="95">
        <f>L243+L245</f>
        <v>3</v>
      </c>
      <c r="M242" s="95">
        <f>M243+M245</f>
        <v>3</v>
      </c>
    </row>
    <row r="243" spans="1:13" s="51" customFormat="1" ht="15.75">
      <c r="A243" s="89" t="s">
        <v>75</v>
      </c>
      <c r="B243" s="90" t="s">
        <v>402</v>
      </c>
      <c r="C243" s="90" t="s">
        <v>122</v>
      </c>
      <c r="D243" s="90" t="s">
        <v>106</v>
      </c>
      <c r="E243" s="90" t="s">
        <v>58</v>
      </c>
      <c r="F243" s="90" t="s">
        <v>139</v>
      </c>
      <c r="G243" s="90" t="s">
        <v>103</v>
      </c>
      <c r="H243" s="113">
        <v>90820</v>
      </c>
      <c r="I243" s="90" t="s">
        <v>74</v>
      </c>
      <c r="J243" s="90" t="s">
        <v>76</v>
      </c>
      <c r="K243" s="95">
        <f>K244</f>
        <v>1</v>
      </c>
      <c r="L243" s="95">
        <f>L244</f>
        <v>2</v>
      </c>
      <c r="M243" s="96">
        <f>M244</f>
        <v>2</v>
      </c>
    </row>
    <row r="244" spans="1:13" s="51" customFormat="1" ht="15.75">
      <c r="A244" s="89" t="s">
        <v>85</v>
      </c>
      <c r="B244" s="90" t="s">
        <v>402</v>
      </c>
      <c r="C244" s="90" t="s">
        <v>122</v>
      </c>
      <c r="D244" s="90" t="s">
        <v>106</v>
      </c>
      <c r="E244" s="90" t="s">
        <v>58</v>
      </c>
      <c r="F244" s="90" t="s">
        <v>139</v>
      </c>
      <c r="G244" s="90" t="s">
        <v>103</v>
      </c>
      <c r="H244" s="113">
        <v>90820</v>
      </c>
      <c r="I244" s="90" t="s">
        <v>74</v>
      </c>
      <c r="J244" s="90" t="s">
        <v>84</v>
      </c>
      <c r="K244" s="95">
        <v>1</v>
      </c>
      <c r="L244" s="95">
        <v>2</v>
      </c>
      <c r="M244" s="96">
        <v>2</v>
      </c>
    </row>
    <row r="245" spans="1:13" s="51" customFormat="1" ht="15.75">
      <c r="A245" s="89" t="s">
        <v>89</v>
      </c>
      <c r="B245" s="90" t="s">
        <v>402</v>
      </c>
      <c r="C245" s="90" t="s">
        <v>122</v>
      </c>
      <c r="D245" s="90" t="s">
        <v>106</v>
      </c>
      <c r="E245" s="90" t="s">
        <v>58</v>
      </c>
      <c r="F245" s="90" t="s">
        <v>139</v>
      </c>
      <c r="G245" s="90" t="s">
        <v>103</v>
      </c>
      <c r="H245" s="113">
        <v>90820</v>
      </c>
      <c r="I245" s="90" t="s">
        <v>74</v>
      </c>
      <c r="J245" s="90" t="s">
        <v>90</v>
      </c>
      <c r="K245" s="95">
        <f>K246</f>
        <v>1</v>
      </c>
      <c r="L245" s="95">
        <f>L246</f>
        <v>1</v>
      </c>
      <c r="M245" s="96">
        <f>M246</f>
        <v>1</v>
      </c>
    </row>
    <row r="246" spans="1:13" s="51" customFormat="1" ht="15.75">
      <c r="A246" s="89" t="s">
        <v>93</v>
      </c>
      <c r="B246" s="90" t="s">
        <v>402</v>
      </c>
      <c r="C246" s="90" t="s">
        <v>122</v>
      </c>
      <c r="D246" s="90" t="s">
        <v>106</v>
      </c>
      <c r="E246" s="90" t="s">
        <v>58</v>
      </c>
      <c r="F246" s="90" t="s">
        <v>139</v>
      </c>
      <c r="G246" s="90" t="s">
        <v>103</v>
      </c>
      <c r="H246" s="113">
        <v>90820</v>
      </c>
      <c r="I246" s="90" t="s">
        <v>74</v>
      </c>
      <c r="J246" s="90" t="s">
        <v>94</v>
      </c>
      <c r="K246" s="95">
        <v>1</v>
      </c>
      <c r="L246" s="95">
        <v>1</v>
      </c>
      <c r="M246" s="96">
        <v>1</v>
      </c>
    </row>
    <row r="247" spans="1:13" s="55" customFormat="1" ht="15.75">
      <c r="A247" s="93" t="s">
        <v>362</v>
      </c>
      <c r="B247" s="94" t="s">
        <v>402</v>
      </c>
      <c r="C247" s="94" t="s">
        <v>122</v>
      </c>
      <c r="D247" s="94" t="s">
        <v>106</v>
      </c>
      <c r="E247" s="94" t="s">
        <v>58</v>
      </c>
      <c r="F247" s="94" t="s">
        <v>139</v>
      </c>
      <c r="G247" s="94" t="s">
        <v>103</v>
      </c>
      <c r="H247" s="112">
        <v>91270</v>
      </c>
      <c r="I247" s="94" t="s">
        <v>60</v>
      </c>
      <c r="J247" s="94" t="s">
        <v>60</v>
      </c>
      <c r="K247" s="91">
        <f>K249+K251</f>
        <v>0</v>
      </c>
      <c r="L247" s="91">
        <f>L249+L251</f>
        <v>20</v>
      </c>
      <c r="M247" s="92">
        <f>M249+M251</f>
        <v>10</v>
      </c>
    </row>
    <row r="248" spans="1:13" s="51" customFormat="1" ht="30">
      <c r="A248" s="97" t="s">
        <v>337</v>
      </c>
      <c r="B248" s="90" t="s">
        <v>402</v>
      </c>
      <c r="C248" s="90" t="s">
        <v>122</v>
      </c>
      <c r="D248" s="90" t="s">
        <v>106</v>
      </c>
      <c r="E248" s="90" t="s">
        <v>58</v>
      </c>
      <c r="F248" s="90" t="s">
        <v>139</v>
      </c>
      <c r="G248" s="90" t="s">
        <v>103</v>
      </c>
      <c r="H248" s="113">
        <v>91270</v>
      </c>
      <c r="I248" s="90" t="s">
        <v>74</v>
      </c>
      <c r="J248" s="90" t="s">
        <v>60</v>
      </c>
      <c r="K248" s="95">
        <f>K249+K251</f>
        <v>0</v>
      </c>
      <c r="L248" s="95">
        <f>L249+L251</f>
        <v>20</v>
      </c>
      <c r="M248" s="96">
        <f>M249+M251</f>
        <v>10</v>
      </c>
    </row>
    <row r="249" spans="1:13" s="51" customFormat="1" ht="15.75">
      <c r="A249" s="89" t="s">
        <v>75</v>
      </c>
      <c r="B249" s="90" t="s">
        <v>402</v>
      </c>
      <c r="C249" s="90" t="s">
        <v>122</v>
      </c>
      <c r="D249" s="90" t="s">
        <v>106</v>
      </c>
      <c r="E249" s="90" t="s">
        <v>58</v>
      </c>
      <c r="F249" s="90" t="s">
        <v>139</v>
      </c>
      <c r="G249" s="90" t="s">
        <v>103</v>
      </c>
      <c r="H249" s="113">
        <v>91270</v>
      </c>
      <c r="I249" s="90" t="s">
        <v>74</v>
      </c>
      <c r="J249" s="90" t="s">
        <v>76</v>
      </c>
      <c r="K249" s="95">
        <f>K250</f>
        <v>0</v>
      </c>
      <c r="L249" s="95">
        <f>L250</f>
        <v>0</v>
      </c>
      <c r="M249" s="96">
        <f>M250</f>
        <v>0</v>
      </c>
    </row>
    <row r="250" spans="1:13" s="51" customFormat="1" ht="15.75">
      <c r="A250" s="89" t="s">
        <v>85</v>
      </c>
      <c r="B250" s="90" t="s">
        <v>402</v>
      </c>
      <c r="C250" s="90" t="s">
        <v>122</v>
      </c>
      <c r="D250" s="90" t="s">
        <v>106</v>
      </c>
      <c r="E250" s="90" t="s">
        <v>58</v>
      </c>
      <c r="F250" s="90" t="s">
        <v>139</v>
      </c>
      <c r="G250" s="90" t="s">
        <v>103</v>
      </c>
      <c r="H250" s="113">
        <v>91270</v>
      </c>
      <c r="I250" s="90" t="s">
        <v>74</v>
      </c>
      <c r="J250" s="90" t="s">
        <v>86</v>
      </c>
      <c r="K250" s="95">
        <v>0</v>
      </c>
      <c r="L250" s="95">
        <v>0</v>
      </c>
      <c r="M250" s="96">
        <v>0</v>
      </c>
    </row>
    <row r="251" spans="1:13" s="51" customFormat="1" ht="15.75">
      <c r="A251" s="89" t="s">
        <v>89</v>
      </c>
      <c r="B251" s="90" t="s">
        <v>402</v>
      </c>
      <c r="C251" s="90" t="s">
        <v>122</v>
      </c>
      <c r="D251" s="90" t="s">
        <v>106</v>
      </c>
      <c r="E251" s="90" t="s">
        <v>58</v>
      </c>
      <c r="F251" s="90" t="s">
        <v>139</v>
      </c>
      <c r="G251" s="90" t="s">
        <v>103</v>
      </c>
      <c r="H251" s="113">
        <v>91270</v>
      </c>
      <c r="I251" s="90" t="s">
        <v>74</v>
      </c>
      <c r="J251" s="90" t="s">
        <v>90</v>
      </c>
      <c r="K251" s="95">
        <f>K252</f>
        <v>0</v>
      </c>
      <c r="L251" s="95">
        <f>L252</f>
        <v>20</v>
      </c>
      <c r="M251" s="96">
        <f>M252</f>
        <v>10</v>
      </c>
    </row>
    <row r="252" spans="1:14" s="51" customFormat="1" ht="15.75">
      <c r="A252" s="89" t="s">
        <v>93</v>
      </c>
      <c r="B252" s="90" t="s">
        <v>402</v>
      </c>
      <c r="C252" s="90" t="s">
        <v>122</v>
      </c>
      <c r="D252" s="90" t="s">
        <v>106</v>
      </c>
      <c r="E252" s="90" t="s">
        <v>58</v>
      </c>
      <c r="F252" s="90" t="s">
        <v>139</v>
      </c>
      <c r="G252" s="90" t="s">
        <v>103</v>
      </c>
      <c r="H252" s="113">
        <v>91270</v>
      </c>
      <c r="I252" s="90" t="s">
        <v>74</v>
      </c>
      <c r="J252" s="90" t="s">
        <v>94</v>
      </c>
      <c r="K252" s="95">
        <v>0</v>
      </c>
      <c r="L252" s="95">
        <v>20</v>
      </c>
      <c r="M252" s="96">
        <v>10</v>
      </c>
      <c r="N252" s="51">
        <v>0</v>
      </c>
    </row>
    <row r="253" spans="1:13" s="55" customFormat="1" ht="47.25">
      <c r="A253" s="98" t="s">
        <v>363</v>
      </c>
      <c r="B253" s="94" t="s">
        <v>402</v>
      </c>
      <c r="C253" s="94" t="s">
        <v>122</v>
      </c>
      <c r="D253" s="94" t="s">
        <v>106</v>
      </c>
      <c r="E253" s="94" t="s">
        <v>58</v>
      </c>
      <c r="F253" s="94" t="s">
        <v>139</v>
      </c>
      <c r="G253" s="94" t="s">
        <v>113</v>
      </c>
      <c r="H253" s="94" t="s">
        <v>133</v>
      </c>
      <c r="I253" s="94" t="s">
        <v>60</v>
      </c>
      <c r="J253" s="94" t="s">
        <v>60</v>
      </c>
      <c r="K253" s="91">
        <f>K254</f>
        <v>20</v>
      </c>
      <c r="L253" s="91">
        <f>L254</f>
        <v>20</v>
      </c>
      <c r="M253" s="92">
        <f>M254</f>
        <v>20</v>
      </c>
    </row>
    <row r="254" spans="1:13" s="51" customFormat="1" ht="45">
      <c r="A254" s="97" t="s">
        <v>364</v>
      </c>
      <c r="B254" s="90" t="s">
        <v>402</v>
      </c>
      <c r="C254" s="90" t="s">
        <v>122</v>
      </c>
      <c r="D254" s="90" t="s">
        <v>106</v>
      </c>
      <c r="E254" s="90" t="s">
        <v>58</v>
      </c>
      <c r="F254" s="90" t="s">
        <v>139</v>
      </c>
      <c r="G254" s="90" t="s">
        <v>113</v>
      </c>
      <c r="H254" s="90" t="s">
        <v>153</v>
      </c>
      <c r="I254" s="90" t="s">
        <v>60</v>
      </c>
      <c r="J254" s="90" t="s">
        <v>60</v>
      </c>
      <c r="K254" s="95">
        <f>L254</f>
        <v>20</v>
      </c>
      <c r="L254" s="95">
        <f>L256</f>
        <v>20</v>
      </c>
      <c r="M254" s="96">
        <f>M256</f>
        <v>20</v>
      </c>
    </row>
    <row r="255" spans="1:13" s="51" customFormat="1" ht="45">
      <c r="A255" s="97" t="s">
        <v>325</v>
      </c>
      <c r="B255" s="90" t="s">
        <v>402</v>
      </c>
      <c r="C255" s="90" t="s">
        <v>122</v>
      </c>
      <c r="D255" s="90" t="s">
        <v>106</v>
      </c>
      <c r="E255" s="90" t="s">
        <v>58</v>
      </c>
      <c r="F255" s="90" t="s">
        <v>139</v>
      </c>
      <c r="G255" s="90" t="s">
        <v>113</v>
      </c>
      <c r="H255" s="90" t="s">
        <v>153</v>
      </c>
      <c r="I255" s="90" t="s">
        <v>74</v>
      </c>
      <c r="J255" s="90" t="s">
        <v>60</v>
      </c>
      <c r="K255" s="95">
        <f>L255</f>
        <v>20</v>
      </c>
      <c r="L255" s="95">
        <f>L256</f>
        <v>20</v>
      </c>
      <c r="M255" s="96">
        <f>M256</f>
        <v>20</v>
      </c>
    </row>
    <row r="256" spans="1:13" s="51" customFormat="1" ht="15.75">
      <c r="A256" s="89" t="s">
        <v>75</v>
      </c>
      <c r="B256" s="90" t="s">
        <v>402</v>
      </c>
      <c r="C256" s="90" t="s">
        <v>122</v>
      </c>
      <c r="D256" s="90" t="s">
        <v>106</v>
      </c>
      <c r="E256" s="90" t="s">
        <v>58</v>
      </c>
      <c r="F256" s="90" t="s">
        <v>139</v>
      </c>
      <c r="G256" s="90" t="s">
        <v>113</v>
      </c>
      <c r="H256" s="90" t="s">
        <v>153</v>
      </c>
      <c r="I256" s="90" t="s">
        <v>74</v>
      </c>
      <c r="J256" s="90" t="s">
        <v>76</v>
      </c>
      <c r="K256" s="95">
        <f>L256</f>
        <v>20</v>
      </c>
      <c r="L256" s="95">
        <f>L257</f>
        <v>20</v>
      </c>
      <c r="M256" s="96">
        <f>M257</f>
        <v>20</v>
      </c>
    </row>
    <row r="257" spans="1:13" s="51" customFormat="1" ht="15.75">
      <c r="A257" s="89" t="s">
        <v>85</v>
      </c>
      <c r="B257" s="90" t="s">
        <v>402</v>
      </c>
      <c r="C257" s="90" t="s">
        <v>122</v>
      </c>
      <c r="D257" s="90" t="s">
        <v>106</v>
      </c>
      <c r="E257" s="90" t="s">
        <v>58</v>
      </c>
      <c r="F257" s="90" t="s">
        <v>139</v>
      </c>
      <c r="G257" s="90" t="s">
        <v>113</v>
      </c>
      <c r="H257" s="90" t="s">
        <v>153</v>
      </c>
      <c r="I257" s="90" t="s">
        <v>74</v>
      </c>
      <c r="J257" s="90" t="s">
        <v>86</v>
      </c>
      <c r="K257" s="95">
        <v>20</v>
      </c>
      <c r="L257" s="95">
        <v>20</v>
      </c>
      <c r="M257" s="96">
        <v>20</v>
      </c>
    </row>
    <row r="258" spans="1:13" s="55" customFormat="1" ht="15.75">
      <c r="A258" s="93" t="s">
        <v>124</v>
      </c>
      <c r="B258" s="94" t="s">
        <v>402</v>
      </c>
      <c r="C258" s="94" t="s">
        <v>103</v>
      </c>
      <c r="D258" s="94" t="s">
        <v>59</v>
      </c>
      <c r="E258" s="94" t="s">
        <v>59</v>
      </c>
      <c r="F258" s="94" t="s">
        <v>139</v>
      </c>
      <c r="G258" s="94" t="s">
        <v>59</v>
      </c>
      <c r="H258" s="94" t="s">
        <v>133</v>
      </c>
      <c r="I258" s="94" t="s">
        <v>60</v>
      </c>
      <c r="J258" s="94" t="s">
        <v>60</v>
      </c>
      <c r="K258" s="91">
        <f>K259</f>
        <v>0.825</v>
      </c>
      <c r="L258" s="91">
        <f>L259</f>
        <v>0.895</v>
      </c>
      <c r="M258" s="92">
        <f>M259</f>
        <v>0.895</v>
      </c>
    </row>
    <row r="259" spans="1:13" s="55" customFormat="1" ht="15.75">
      <c r="A259" s="93" t="s">
        <v>365</v>
      </c>
      <c r="B259" s="94" t="s">
        <v>402</v>
      </c>
      <c r="C259" s="94" t="s">
        <v>103</v>
      </c>
      <c r="D259" s="94" t="s">
        <v>103</v>
      </c>
      <c r="E259" s="94" t="s">
        <v>59</v>
      </c>
      <c r="F259" s="94" t="s">
        <v>139</v>
      </c>
      <c r="G259" s="94" t="s">
        <v>59</v>
      </c>
      <c r="H259" s="94" t="s">
        <v>133</v>
      </c>
      <c r="I259" s="94" t="s">
        <v>60</v>
      </c>
      <c r="J259" s="94" t="s">
        <v>60</v>
      </c>
      <c r="K259" s="91">
        <f>K261</f>
        <v>0.825</v>
      </c>
      <c r="L259" s="91">
        <f>L261</f>
        <v>0.895</v>
      </c>
      <c r="M259" s="92">
        <f>M261</f>
        <v>0.895</v>
      </c>
    </row>
    <row r="260" spans="1:13" s="51" customFormat="1" ht="63">
      <c r="A260" s="93" t="s">
        <v>400</v>
      </c>
      <c r="B260" s="90" t="s">
        <v>402</v>
      </c>
      <c r="C260" s="90" t="s">
        <v>103</v>
      </c>
      <c r="D260" s="90" t="s">
        <v>103</v>
      </c>
      <c r="E260" s="90" t="s">
        <v>58</v>
      </c>
      <c r="F260" s="90" t="s">
        <v>139</v>
      </c>
      <c r="G260" s="90" t="s">
        <v>59</v>
      </c>
      <c r="H260" s="90" t="s">
        <v>133</v>
      </c>
      <c r="I260" s="90" t="s">
        <v>60</v>
      </c>
      <c r="J260" s="90" t="s">
        <v>60</v>
      </c>
      <c r="K260" s="95">
        <f>K259</f>
        <v>0.825</v>
      </c>
      <c r="L260" s="95">
        <f>L259</f>
        <v>0.895</v>
      </c>
      <c r="M260" s="96">
        <f>M259</f>
        <v>0.895</v>
      </c>
    </row>
    <row r="261" spans="1:13" s="55" customFormat="1" ht="78.75">
      <c r="A261" s="98" t="s">
        <v>352</v>
      </c>
      <c r="B261" s="90" t="s">
        <v>402</v>
      </c>
      <c r="C261" s="90" t="s">
        <v>103</v>
      </c>
      <c r="D261" s="90" t="s">
        <v>103</v>
      </c>
      <c r="E261" s="90" t="s">
        <v>58</v>
      </c>
      <c r="F261" s="90" t="s">
        <v>139</v>
      </c>
      <c r="G261" s="90" t="s">
        <v>126</v>
      </c>
      <c r="H261" s="90" t="s">
        <v>133</v>
      </c>
      <c r="I261" s="90" t="s">
        <v>60</v>
      </c>
      <c r="J261" s="90" t="s">
        <v>60</v>
      </c>
      <c r="K261" s="95">
        <f aca="true" t="shared" si="43" ref="K261:M264">K262</f>
        <v>0.825</v>
      </c>
      <c r="L261" s="95">
        <f t="shared" si="43"/>
        <v>0.895</v>
      </c>
      <c r="M261" s="96">
        <f t="shared" si="43"/>
        <v>0.895</v>
      </c>
    </row>
    <row r="262" spans="1:13" s="51" customFormat="1" ht="63">
      <c r="A262" s="98" t="s">
        <v>266</v>
      </c>
      <c r="B262" s="90" t="s">
        <v>402</v>
      </c>
      <c r="C262" s="90" t="s">
        <v>103</v>
      </c>
      <c r="D262" s="90" t="s">
        <v>103</v>
      </c>
      <c r="E262" s="90" t="s">
        <v>58</v>
      </c>
      <c r="F262" s="90" t="s">
        <v>139</v>
      </c>
      <c r="G262" s="90" t="s">
        <v>126</v>
      </c>
      <c r="H262" s="90" t="s">
        <v>155</v>
      </c>
      <c r="I262" s="90" t="s">
        <v>60</v>
      </c>
      <c r="J262" s="90" t="s">
        <v>60</v>
      </c>
      <c r="K262" s="95">
        <f t="shared" si="43"/>
        <v>0.825</v>
      </c>
      <c r="L262" s="95">
        <f t="shared" si="43"/>
        <v>0.895</v>
      </c>
      <c r="M262" s="96">
        <f t="shared" si="43"/>
        <v>0.895</v>
      </c>
    </row>
    <row r="263" spans="1:13" s="51" customFormat="1" ht="15.75">
      <c r="A263" s="89" t="s">
        <v>97</v>
      </c>
      <c r="B263" s="90" t="s">
        <v>402</v>
      </c>
      <c r="C263" s="90" t="s">
        <v>103</v>
      </c>
      <c r="D263" s="90" t="s">
        <v>103</v>
      </c>
      <c r="E263" s="90" t="s">
        <v>58</v>
      </c>
      <c r="F263" s="90" t="s">
        <v>139</v>
      </c>
      <c r="G263" s="90" t="s">
        <v>126</v>
      </c>
      <c r="H263" s="90" t="s">
        <v>155</v>
      </c>
      <c r="I263" s="90" t="s">
        <v>98</v>
      </c>
      <c r="J263" s="90" t="s">
        <v>60</v>
      </c>
      <c r="K263" s="95">
        <f t="shared" si="43"/>
        <v>0.825</v>
      </c>
      <c r="L263" s="95">
        <f t="shared" si="43"/>
        <v>0.895</v>
      </c>
      <c r="M263" s="96">
        <f t="shared" si="43"/>
        <v>0.895</v>
      </c>
    </row>
    <row r="264" spans="1:13" s="51" customFormat="1" ht="15.75">
      <c r="A264" s="102" t="s">
        <v>99</v>
      </c>
      <c r="B264" s="90" t="s">
        <v>402</v>
      </c>
      <c r="C264" s="90" t="s">
        <v>103</v>
      </c>
      <c r="D264" s="90" t="s">
        <v>103</v>
      </c>
      <c r="E264" s="90" t="s">
        <v>58</v>
      </c>
      <c r="F264" s="90" t="s">
        <v>139</v>
      </c>
      <c r="G264" s="90" t="s">
        <v>126</v>
      </c>
      <c r="H264" s="90" t="s">
        <v>155</v>
      </c>
      <c r="I264" s="90" t="s">
        <v>98</v>
      </c>
      <c r="J264" s="90" t="s">
        <v>100</v>
      </c>
      <c r="K264" s="95">
        <f t="shared" si="43"/>
        <v>0.825</v>
      </c>
      <c r="L264" s="95">
        <f t="shared" si="43"/>
        <v>0.895</v>
      </c>
      <c r="M264" s="96">
        <f t="shared" si="43"/>
        <v>0.895</v>
      </c>
    </row>
    <row r="265" spans="1:13" s="51" customFormat="1" ht="30.75">
      <c r="A265" s="89" t="s">
        <v>101</v>
      </c>
      <c r="B265" s="90" t="s">
        <v>402</v>
      </c>
      <c r="C265" s="90" t="s">
        <v>103</v>
      </c>
      <c r="D265" s="90" t="s">
        <v>103</v>
      </c>
      <c r="E265" s="90" t="s">
        <v>58</v>
      </c>
      <c r="F265" s="90" t="s">
        <v>139</v>
      </c>
      <c r="G265" s="90" t="s">
        <v>126</v>
      </c>
      <c r="H265" s="90" t="s">
        <v>155</v>
      </c>
      <c r="I265" s="90" t="s">
        <v>98</v>
      </c>
      <c r="J265" s="90" t="s">
        <v>102</v>
      </c>
      <c r="K265" s="95">
        <v>0.825</v>
      </c>
      <c r="L265" s="95">
        <v>0.895</v>
      </c>
      <c r="M265" s="96">
        <v>0.895</v>
      </c>
    </row>
    <row r="266" spans="1:13" s="55" customFormat="1" ht="15.75">
      <c r="A266" s="98" t="s">
        <v>125</v>
      </c>
      <c r="B266" s="94" t="s">
        <v>402</v>
      </c>
      <c r="C266" s="94" t="s">
        <v>126</v>
      </c>
      <c r="D266" s="94" t="s">
        <v>59</v>
      </c>
      <c r="E266" s="94" t="s">
        <v>59</v>
      </c>
      <c r="F266" s="94" t="s">
        <v>139</v>
      </c>
      <c r="G266" s="94" t="s">
        <v>59</v>
      </c>
      <c r="H266" s="94" t="s">
        <v>133</v>
      </c>
      <c r="I266" s="94" t="s">
        <v>60</v>
      </c>
      <c r="J266" s="94" t="s">
        <v>60</v>
      </c>
      <c r="K266" s="91">
        <f>K267+K274</f>
        <v>1058.8999999999999</v>
      </c>
      <c r="L266" s="91">
        <f>L267+L274</f>
        <v>1058.8999999999999</v>
      </c>
      <c r="M266" s="92">
        <f>M267+M274</f>
        <v>1058.8999999999999</v>
      </c>
    </row>
    <row r="267" spans="1:13" s="55" customFormat="1" ht="15.75">
      <c r="A267" s="93" t="s">
        <v>127</v>
      </c>
      <c r="B267" s="94" t="s">
        <v>402</v>
      </c>
      <c r="C267" s="94" t="s">
        <v>126</v>
      </c>
      <c r="D267" s="94" t="s">
        <v>58</v>
      </c>
      <c r="E267" s="94" t="s">
        <v>59</v>
      </c>
      <c r="F267" s="94" t="s">
        <v>139</v>
      </c>
      <c r="G267" s="94" t="s">
        <v>59</v>
      </c>
      <c r="H267" s="94" t="s">
        <v>133</v>
      </c>
      <c r="I267" s="94" t="s">
        <v>60</v>
      </c>
      <c r="J267" s="94" t="s">
        <v>60</v>
      </c>
      <c r="K267" s="91">
        <f>K268</f>
        <v>837.8</v>
      </c>
      <c r="L267" s="91">
        <f>L268</f>
        <v>837.8</v>
      </c>
      <c r="M267" s="92">
        <f>M268</f>
        <v>837.8</v>
      </c>
    </row>
    <row r="268" spans="1:13" s="51" customFormat="1" ht="63">
      <c r="A268" s="93" t="s">
        <v>400</v>
      </c>
      <c r="B268" s="90" t="s">
        <v>402</v>
      </c>
      <c r="C268" s="90" t="s">
        <v>126</v>
      </c>
      <c r="D268" s="90" t="s">
        <v>58</v>
      </c>
      <c r="E268" s="90" t="s">
        <v>58</v>
      </c>
      <c r="F268" s="90" t="s">
        <v>139</v>
      </c>
      <c r="G268" s="90" t="s">
        <v>59</v>
      </c>
      <c r="H268" s="90" t="s">
        <v>133</v>
      </c>
      <c r="I268" s="90" t="s">
        <v>60</v>
      </c>
      <c r="J268" s="90"/>
      <c r="K268" s="95">
        <f aca="true" t="shared" si="44" ref="K268:M272">K269</f>
        <v>837.8</v>
      </c>
      <c r="L268" s="95">
        <f t="shared" si="44"/>
        <v>837.8</v>
      </c>
      <c r="M268" s="96">
        <f t="shared" si="44"/>
        <v>837.8</v>
      </c>
    </row>
    <row r="269" spans="1:13" s="51" customFormat="1" ht="78.75">
      <c r="A269" s="98" t="s">
        <v>352</v>
      </c>
      <c r="B269" s="90" t="s">
        <v>402</v>
      </c>
      <c r="C269" s="90" t="s">
        <v>126</v>
      </c>
      <c r="D269" s="90" t="s">
        <v>58</v>
      </c>
      <c r="E269" s="90" t="s">
        <v>58</v>
      </c>
      <c r="F269" s="90" t="s">
        <v>139</v>
      </c>
      <c r="G269" s="90" t="s">
        <v>126</v>
      </c>
      <c r="H269" s="90" t="s">
        <v>133</v>
      </c>
      <c r="I269" s="90" t="s">
        <v>60</v>
      </c>
      <c r="J269" s="90" t="s">
        <v>60</v>
      </c>
      <c r="K269" s="95">
        <f t="shared" si="44"/>
        <v>837.8</v>
      </c>
      <c r="L269" s="95">
        <f t="shared" si="44"/>
        <v>837.8</v>
      </c>
      <c r="M269" s="96">
        <f t="shared" si="44"/>
        <v>837.8</v>
      </c>
    </row>
    <row r="270" spans="1:13" s="55" customFormat="1" ht="60.75">
      <c r="A270" s="102" t="s">
        <v>366</v>
      </c>
      <c r="B270" s="90" t="s">
        <v>402</v>
      </c>
      <c r="C270" s="90" t="s">
        <v>126</v>
      </c>
      <c r="D270" s="90" t="s">
        <v>58</v>
      </c>
      <c r="E270" s="90" t="s">
        <v>58</v>
      </c>
      <c r="F270" s="90" t="s">
        <v>139</v>
      </c>
      <c r="G270" s="90" t="s">
        <v>126</v>
      </c>
      <c r="H270" s="90" t="s">
        <v>156</v>
      </c>
      <c r="I270" s="90" t="s">
        <v>60</v>
      </c>
      <c r="J270" s="90" t="s">
        <v>60</v>
      </c>
      <c r="K270" s="95">
        <f t="shared" si="44"/>
        <v>837.8</v>
      </c>
      <c r="L270" s="95">
        <f t="shared" si="44"/>
        <v>837.8</v>
      </c>
      <c r="M270" s="96">
        <f t="shared" si="44"/>
        <v>837.8</v>
      </c>
    </row>
    <row r="271" spans="1:13" s="55" customFormat="1" ht="15.75">
      <c r="A271" s="89" t="s">
        <v>97</v>
      </c>
      <c r="B271" s="90" t="s">
        <v>402</v>
      </c>
      <c r="C271" s="90" t="s">
        <v>126</v>
      </c>
      <c r="D271" s="90" t="s">
        <v>58</v>
      </c>
      <c r="E271" s="90" t="s">
        <v>58</v>
      </c>
      <c r="F271" s="90" t="s">
        <v>139</v>
      </c>
      <c r="G271" s="90" t="s">
        <v>126</v>
      </c>
      <c r="H271" s="90" t="s">
        <v>156</v>
      </c>
      <c r="I271" s="90" t="s">
        <v>98</v>
      </c>
      <c r="J271" s="90" t="s">
        <v>60</v>
      </c>
      <c r="K271" s="95">
        <f t="shared" si="44"/>
        <v>837.8</v>
      </c>
      <c r="L271" s="95">
        <f t="shared" si="44"/>
        <v>837.8</v>
      </c>
      <c r="M271" s="96">
        <f t="shared" si="44"/>
        <v>837.8</v>
      </c>
    </row>
    <row r="272" spans="1:13" s="51" customFormat="1" ht="15.75">
      <c r="A272" s="89" t="s">
        <v>99</v>
      </c>
      <c r="B272" s="90" t="s">
        <v>402</v>
      </c>
      <c r="C272" s="90" t="s">
        <v>126</v>
      </c>
      <c r="D272" s="90" t="s">
        <v>58</v>
      </c>
      <c r="E272" s="90" t="s">
        <v>58</v>
      </c>
      <c r="F272" s="90" t="s">
        <v>139</v>
      </c>
      <c r="G272" s="90" t="s">
        <v>126</v>
      </c>
      <c r="H272" s="90" t="s">
        <v>156</v>
      </c>
      <c r="I272" s="90" t="s">
        <v>98</v>
      </c>
      <c r="J272" s="90" t="s">
        <v>100</v>
      </c>
      <c r="K272" s="95">
        <f t="shared" si="44"/>
        <v>837.8</v>
      </c>
      <c r="L272" s="95">
        <f t="shared" si="44"/>
        <v>837.8</v>
      </c>
      <c r="M272" s="96">
        <f t="shared" si="44"/>
        <v>837.8</v>
      </c>
    </row>
    <row r="273" spans="1:13" s="51" customFormat="1" ht="30.75">
      <c r="A273" s="89" t="s">
        <v>101</v>
      </c>
      <c r="B273" s="90" t="s">
        <v>402</v>
      </c>
      <c r="C273" s="90" t="s">
        <v>126</v>
      </c>
      <c r="D273" s="90" t="s">
        <v>58</v>
      </c>
      <c r="E273" s="90" t="s">
        <v>58</v>
      </c>
      <c r="F273" s="90" t="s">
        <v>139</v>
      </c>
      <c r="G273" s="90" t="s">
        <v>126</v>
      </c>
      <c r="H273" s="90" t="s">
        <v>156</v>
      </c>
      <c r="I273" s="90" t="s">
        <v>98</v>
      </c>
      <c r="J273" s="90" t="s">
        <v>102</v>
      </c>
      <c r="K273" s="95">
        <v>837.8</v>
      </c>
      <c r="L273" s="95">
        <v>837.8</v>
      </c>
      <c r="M273" s="96">
        <v>837.8</v>
      </c>
    </row>
    <row r="274" spans="1:13" s="55" customFormat="1" ht="31.5">
      <c r="A274" s="93" t="s">
        <v>128</v>
      </c>
      <c r="B274" s="94" t="s">
        <v>402</v>
      </c>
      <c r="C274" s="94" t="s">
        <v>126</v>
      </c>
      <c r="D274" s="94" t="s">
        <v>72</v>
      </c>
      <c r="E274" s="94" t="s">
        <v>59</v>
      </c>
      <c r="F274" s="94" t="s">
        <v>139</v>
      </c>
      <c r="G274" s="94" t="s">
        <v>59</v>
      </c>
      <c r="H274" s="94" t="s">
        <v>133</v>
      </c>
      <c r="I274" s="94" t="s">
        <v>60</v>
      </c>
      <c r="J274" s="94" t="s">
        <v>60</v>
      </c>
      <c r="K274" s="91">
        <f>K275</f>
        <v>221.1</v>
      </c>
      <c r="L274" s="91">
        <f>L275</f>
        <v>221.1</v>
      </c>
      <c r="M274" s="92">
        <f>M275</f>
        <v>221.1</v>
      </c>
    </row>
    <row r="275" spans="1:13" s="55" customFormat="1" ht="63">
      <c r="A275" s="93" t="s">
        <v>400</v>
      </c>
      <c r="B275" s="94" t="s">
        <v>402</v>
      </c>
      <c r="C275" s="94" t="s">
        <v>126</v>
      </c>
      <c r="D275" s="94" t="s">
        <v>72</v>
      </c>
      <c r="E275" s="94" t="s">
        <v>58</v>
      </c>
      <c r="F275" s="94" t="s">
        <v>139</v>
      </c>
      <c r="G275" s="94" t="s">
        <v>59</v>
      </c>
      <c r="H275" s="94" t="s">
        <v>133</v>
      </c>
      <c r="I275" s="94" t="s">
        <v>60</v>
      </c>
      <c r="J275" s="94" t="s">
        <v>60</v>
      </c>
      <c r="K275" s="91">
        <f>L275</f>
        <v>221.1</v>
      </c>
      <c r="L275" s="91">
        <f>L276</f>
        <v>221.1</v>
      </c>
      <c r="M275" s="92">
        <f>M276</f>
        <v>221.1</v>
      </c>
    </row>
    <row r="276" spans="1:13" s="55" customFormat="1" ht="78.75">
      <c r="A276" s="98" t="s">
        <v>352</v>
      </c>
      <c r="B276" s="94" t="s">
        <v>402</v>
      </c>
      <c r="C276" s="94" t="s">
        <v>126</v>
      </c>
      <c r="D276" s="94" t="s">
        <v>72</v>
      </c>
      <c r="E276" s="94" t="s">
        <v>58</v>
      </c>
      <c r="F276" s="94" t="s">
        <v>139</v>
      </c>
      <c r="G276" s="94" t="s">
        <v>126</v>
      </c>
      <c r="H276" s="94" t="s">
        <v>133</v>
      </c>
      <c r="I276" s="94" t="s">
        <v>60</v>
      </c>
      <c r="J276" s="94" t="s">
        <v>60</v>
      </c>
      <c r="K276" s="91">
        <f>L276</f>
        <v>221.1</v>
      </c>
      <c r="L276" s="91">
        <f>L277+L281</f>
        <v>221.1</v>
      </c>
      <c r="M276" s="92">
        <f>M277+M281</f>
        <v>221.1</v>
      </c>
    </row>
    <row r="277" spans="1:13" s="51" customFormat="1" ht="63">
      <c r="A277" s="98" t="s">
        <v>367</v>
      </c>
      <c r="B277" s="90" t="s">
        <v>402</v>
      </c>
      <c r="C277" s="90" t="s">
        <v>126</v>
      </c>
      <c r="D277" s="90" t="s">
        <v>72</v>
      </c>
      <c r="E277" s="90" t="s">
        <v>58</v>
      </c>
      <c r="F277" s="90" t="s">
        <v>139</v>
      </c>
      <c r="G277" s="90" t="s">
        <v>126</v>
      </c>
      <c r="H277" s="90" t="s">
        <v>157</v>
      </c>
      <c r="I277" s="90" t="s">
        <v>60</v>
      </c>
      <c r="J277" s="90" t="s">
        <v>60</v>
      </c>
      <c r="K277" s="95">
        <f aca="true" t="shared" si="45" ref="K277:M278">K278</f>
        <v>50.6</v>
      </c>
      <c r="L277" s="95">
        <f t="shared" si="45"/>
        <v>50.6</v>
      </c>
      <c r="M277" s="96">
        <f t="shared" si="45"/>
        <v>50.6</v>
      </c>
    </row>
    <row r="278" spans="1:13" s="51" customFormat="1" ht="15.75">
      <c r="A278" s="89" t="s">
        <v>97</v>
      </c>
      <c r="B278" s="90" t="s">
        <v>402</v>
      </c>
      <c r="C278" s="90" t="s">
        <v>126</v>
      </c>
      <c r="D278" s="90" t="s">
        <v>72</v>
      </c>
      <c r="E278" s="90" t="s">
        <v>58</v>
      </c>
      <c r="F278" s="90" t="s">
        <v>139</v>
      </c>
      <c r="G278" s="90" t="s">
        <v>126</v>
      </c>
      <c r="H278" s="90" t="s">
        <v>157</v>
      </c>
      <c r="I278" s="90" t="s">
        <v>98</v>
      </c>
      <c r="J278" s="90" t="s">
        <v>60</v>
      </c>
      <c r="K278" s="95">
        <f t="shared" si="45"/>
        <v>50.6</v>
      </c>
      <c r="L278" s="95">
        <f t="shared" si="45"/>
        <v>50.6</v>
      </c>
      <c r="M278" s="96">
        <f t="shared" si="45"/>
        <v>50.6</v>
      </c>
    </row>
    <row r="279" spans="1:13" s="51" customFormat="1" ht="15.75">
      <c r="A279" s="89" t="s">
        <v>99</v>
      </c>
      <c r="B279" s="90" t="s">
        <v>402</v>
      </c>
      <c r="C279" s="90" t="s">
        <v>126</v>
      </c>
      <c r="D279" s="90" t="s">
        <v>72</v>
      </c>
      <c r="E279" s="90" t="s">
        <v>58</v>
      </c>
      <c r="F279" s="90" t="s">
        <v>139</v>
      </c>
      <c r="G279" s="90" t="s">
        <v>126</v>
      </c>
      <c r="H279" s="90" t="s">
        <v>157</v>
      </c>
      <c r="I279" s="90" t="s">
        <v>98</v>
      </c>
      <c r="J279" s="90" t="s">
        <v>100</v>
      </c>
      <c r="K279" s="95">
        <v>50.6</v>
      </c>
      <c r="L279" s="95">
        <v>50.6</v>
      </c>
      <c r="M279" s="96">
        <v>50.6</v>
      </c>
    </row>
    <row r="280" spans="1:13" s="51" customFormat="1" ht="30.75">
      <c r="A280" s="89" t="s">
        <v>101</v>
      </c>
      <c r="B280" s="90" t="s">
        <v>402</v>
      </c>
      <c r="C280" s="90" t="s">
        <v>126</v>
      </c>
      <c r="D280" s="90" t="s">
        <v>72</v>
      </c>
      <c r="E280" s="90" t="s">
        <v>58</v>
      </c>
      <c r="F280" s="90" t="s">
        <v>139</v>
      </c>
      <c r="G280" s="90" t="s">
        <v>126</v>
      </c>
      <c r="H280" s="90" t="s">
        <v>157</v>
      </c>
      <c r="I280" s="90" t="s">
        <v>98</v>
      </c>
      <c r="J280" s="90" t="s">
        <v>102</v>
      </c>
      <c r="K280" s="95">
        <v>40</v>
      </c>
      <c r="L280" s="95">
        <v>40</v>
      </c>
      <c r="M280" s="96">
        <v>40</v>
      </c>
    </row>
    <row r="281" spans="1:13" s="55" customFormat="1" ht="94.5">
      <c r="A281" s="98" t="s">
        <v>368</v>
      </c>
      <c r="B281" s="94" t="s">
        <v>402</v>
      </c>
      <c r="C281" s="94" t="s">
        <v>126</v>
      </c>
      <c r="D281" s="94" t="s">
        <v>72</v>
      </c>
      <c r="E281" s="94" t="s">
        <v>58</v>
      </c>
      <c r="F281" s="94" t="s">
        <v>139</v>
      </c>
      <c r="G281" s="94" t="s">
        <v>126</v>
      </c>
      <c r="H281" s="94" t="s">
        <v>166</v>
      </c>
      <c r="I281" s="94" t="s">
        <v>60</v>
      </c>
      <c r="J281" s="94" t="s">
        <v>60</v>
      </c>
      <c r="K281" s="91">
        <f aca="true" t="shared" si="46" ref="K281:M283">K282</f>
        <v>170.5</v>
      </c>
      <c r="L281" s="91">
        <f t="shared" si="46"/>
        <v>170.5</v>
      </c>
      <c r="M281" s="92">
        <f t="shared" si="46"/>
        <v>170.5</v>
      </c>
    </row>
    <row r="282" spans="1:13" s="51" customFormat="1" ht="15.75">
      <c r="A282" s="89" t="s">
        <v>97</v>
      </c>
      <c r="B282" s="90" t="s">
        <v>402</v>
      </c>
      <c r="C282" s="90" t="s">
        <v>126</v>
      </c>
      <c r="D282" s="90" t="s">
        <v>72</v>
      </c>
      <c r="E282" s="90" t="s">
        <v>58</v>
      </c>
      <c r="F282" s="90" t="s">
        <v>139</v>
      </c>
      <c r="G282" s="90" t="s">
        <v>126</v>
      </c>
      <c r="H282" s="90" t="s">
        <v>166</v>
      </c>
      <c r="I282" s="90" t="s">
        <v>98</v>
      </c>
      <c r="J282" s="90" t="s">
        <v>60</v>
      </c>
      <c r="K282" s="95">
        <f t="shared" si="46"/>
        <v>170.5</v>
      </c>
      <c r="L282" s="95">
        <f t="shared" si="46"/>
        <v>170.5</v>
      </c>
      <c r="M282" s="96">
        <f t="shared" si="46"/>
        <v>170.5</v>
      </c>
    </row>
    <row r="283" spans="1:13" s="51" customFormat="1" ht="15.75">
      <c r="A283" s="89" t="s">
        <v>99</v>
      </c>
      <c r="B283" s="90" t="s">
        <v>402</v>
      </c>
      <c r="C283" s="90" t="s">
        <v>126</v>
      </c>
      <c r="D283" s="90" t="s">
        <v>72</v>
      </c>
      <c r="E283" s="90" t="s">
        <v>58</v>
      </c>
      <c r="F283" s="90" t="s">
        <v>139</v>
      </c>
      <c r="G283" s="90" t="s">
        <v>126</v>
      </c>
      <c r="H283" s="90" t="s">
        <v>166</v>
      </c>
      <c r="I283" s="90" t="s">
        <v>98</v>
      </c>
      <c r="J283" s="90" t="s">
        <v>100</v>
      </c>
      <c r="K283" s="95">
        <f t="shared" si="46"/>
        <v>170.5</v>
      </c>
      <c r="L283" s="95">
        <f t="shared" si="46"/>
        <v>170.5</v>
      </c>
      <c r="M283" s="96">
        <f t="shared" si="46"/>
        <v>170.5</v>
      </c>
    </row>
    <row r="284" spans="1:13" s="51" customFormat="1" ht="30.75">
      <c r="A284" s="89" t="s">
        <v>101</v>
      </c>
      <c r="B284" s="90" t="s">
        <v>402</v>
      </c>
      <c r="C284" s="90" t="s">
        <v>126</v>
      </c>
      <c r="D284" s="90" t="s">
        <v>72</v>
      </c>
      <c r="E284" s="90" t="s">
        <v>58</v>
      </c>
      <c r="F284" s="90" t="s">
        <v>139</v>
      </c>
      <c r="G284" s="90" t="s">
        <v>126</v>
      </c>
      <c r="H284" s="90" t="s">
        <v>166</v>
      </c>
      <c r="I284" s="90" t="s">
        <v>98</v>
      </c>
      <c r="J284" s="90" t="s">
        <v>102</v>
      </c>
      <c r="K284" s="95">
        <v>170.5</v>
      </c>
      <c r="L284" s="95">
        <v>170.5</v>
      </c>
      <c r="M284" s="96">
        <v>170.5</v>
      </c>
    </row>
    <row r="285" spans="1:13" ht="15.75">
      <c r="A285" s="89" t="s">
        <v>369</v>
      </c>
      <c r="B285" s="90" t="s">
        <v>402</v>
      </c>
      <c r="C285" s="90" t="s">
        <v>113</v>
      </c>
      <c r="D285" s="90" t="s">
        <v>59</v>
      </c>
      <c r="E285" s="90" t="s">
        <v>59</v>
      </c>
      <c r="F285" s="90" t="s">
        <v>139</v>
      </c>
      <c r="G285" s="90" t="s">
        <v>59</v>
      </c>
      <c r="H285" s="90" t="s">
        <v>133</v>
      </c>
      <c r="I285" s="90" t="s">
        <v>60</v>
      </c>
      <c r="J285" s="90" t="s">
        <v>60</v>
      </c>
      <c r="K285" s="95">
        <f>K286+K293</f>
        <v>774.6</v>
      </c>
      <c r="L285" s="95">
        <f>L286+L293</f>
        <v>0</v>
      </c>
      <c r="M285" s="96">
        <f>M286+M293</f>
        <v>0</v>
      </c>
    </row>
    <row r="286" spans="1:13" ht="15.75">
      <c r="A286" s="89" t="s">
        <v>259</v>
      </c>
      <c r="B286" s="90" t="s">
        <v>402</v>
      </c>
      <c r="C286" s="90" t="s">
        <v>113</v>
      </c>
      <c r="D286" s="90" t="s">
        <v>58</v>
      </c>
      <c r="E286" s="90" t="s">
        <v>59</v>
      </c>
      <c r="F286" s="90" t="s">
        <v>139</v>
      </c>
      <c r="G286" s="90" t="s">
        <v>59</v>
      </c>
      <c r="H286" s="90" t="s">
        <v>133</v>
      </c>
      <c r="I286" s="90" t="s">
        <v>60</v>
      </c>
      <c r="J286" s="90" t="s">
        <v>60</v>
      </c>
      <c r="K286" s="95">
        <f>K287</f>
        <v>0</v>
      </c>
      <c r="L286" s="95">
        <f>L287</f>
        <v>0</v>
      </c>
      <c r="M286" s="96">
        <f>M287</f>
        <v>0</v>
      </c>
    </row>
    <row r="287" spans="1:13" ht="63">
      <c r="A287" s="93" t="s">
        <v>400</v>
      </c>
      <c r="B287" s="90" t="s">
        <v>402</v>
      </c>
      <c r="C287" s="90" t="s">
        <v>113</v>
      </c>
      <c r="D287" s="90" t="s">
        <v>58</v>
      </c>
      <c r="E287" s="90" t="s">
        <v>58</v>
      </c>
      <c r="F287" s="90" t="s">
        <v>139</v>
      </c>
      <c r="G287" s="90" t="s">
        <v>59</v>
      </c>
      <c r="H287" s="90" t="s">
        <v>133</v>
      </c>
      <c r="I287" s="90" t="s">
        <v>60</v>
      </c>
      <c r="J287" s="90" t="s">
        <v>60</v>
      </c>
      <c r="K287" s="95">
        <f aca="true" t="shared" si="47" ref="K287:M291">K288</f>
        <v>0</v>
      </c>
      <c r="L287" s="95">
        <f t="shared" si="47"/>
        <v>0</v>
      </c>
      <c r="M287" s="96">
        <f t="shared" si="47"/>
        <v>0</v>
      </c>
    </row>
    <row r="288" spans="1:13" ht="78.75">
      <c r="A288" s="98" t="s">
        <v>352</v>
      </c>
      <c r="B288" s="90" t="s">
        <v>402</v>
      </c>
      <c r="C288" s="90" t="s">
        <v>113</v>
      </c>
      <c r="D288" s="90" t="s">
        <v>58</v>
      </c>
      <c r="E288" s="90" t="s">
        <v>58</v>
      </c>
      <c r="F288" s="90" t="s">
        <v>139</v>
      </c>
      <c r="G288" s="90" t="s">
        <v>126</v>
      </c>
      <c r="H288" s="90" t="s">
        <v>133</v>
      </c>
      <c r="I288" s="90" t="s">
        <v>60</v>
      </c>
      <c r="J288" s="90" t="s">
        <v>60</v>
      </c>
      <c r="K288" s="95">
        <f t="shared" si="47"/>
        <v>0</v>
      </c>
      <c r="L288" s="95">
        <f t="shared" si="47"/>
        <v>0</v>
      </c>
      <c r="M288" s="96">
        <f t="shared" si="47"/>
        <v>0</v>
      </c>
    </row>
    <row r="289" spans="1:13" ht="45">
      <c r="A289" s="114" t="s">
        <v>370</v>
      </c>
      <c r="B289" s="90" t="s">
        <v>402</v>
      </c>
      <c r="C289" s="90" t="s">
        <v>113</v>
      </c>
      <c r="D289" s="90" t="s">
        <v>58</v>
      </c>
      <c r="E289" s="90" t="s">
        <v>58</v>
      </c>
      <c r="F289" s="90" t="s">
        <v>139</v>
      </c>
      <c r="G289" s="90" t="s">
        <v>126</v>
      </c>
      <c r="H289" s="90" t="s">
        <v>371</v>
      </c>
      <c r="I289" s="90" t="s">
        <v>60</v>
      </c>
      <c r="J289" s="90" t="s">
        <v>60</v>
      </c>
      <c r="K289" s="95">
        <f t="shared" si="47"/>
        <v>0</v>
      </c>
      <c r="L289" s="95">
        <f t="shared" si="47"/>
        <v>0</v>
      </c>
      <c r="M289" s="96">
        <f t="shared" si="47"/>
        <v>0</v>
      </c>
    </row>
    <row r="290" spans="1:13" ht="15.75">
      <c r="A290" s="89" t="s">
        <v>97</v>
      </c>
      <c r="B290" s="90" t="s">
        <v>402</v>
      </c>
      <c r="C290" s="90" t="s">
        <v>113</v>
      </c>
      <c r="D290" s="90" t="s">
        <v>58</v>
      </c>
      <c r="E290" s="90" t="s">
        <v>58</v>
      </c>
      <c r="F290" s="90" t="s">
        <v>139</v>
      </c>
      <c r="G290" s="90" t="s">
        <v>126</v>
      </c>
      <c r="H290" s="90" t="s">
        <v>371</v>
      </c>
      <c r="I290" s="90" t="s">
        <v>98</v>
      </c>
      <c r="J290" s="90" t="s">
        <v>60</v>
      </c>
      <c r="K290" s="95">
        <f t="shared" si="47"/>
        <v>0</v>
      </c>
      <c r="L290" s="95">
        <f t="shared" si="47"/>
        <v>0</v>
      </c>
      <c r="M290" s="96">
        <f t="shared" si="47"/>
        <v>0</v>
      </c>
    </row>
    <row r="291" spans="1:13" ht="15.75">
      <c r="A291" s="89" t="s">
        <v>99</v>
      </c>
      <c r="B291" s="90" t="s">
        <v>402</v>
      </c>
      <c r="C291" s="90" t="s">
        <v>113</v>
      </c>
      <c r="D291" s="90" t="s">
        <v>58</v>
      </c>
      <c r="E291" s="90" t="s">
        <v>58</v>
      </c>
      <c r="F291" s="90" t="s">
        <v>139</v>
      </c>
      <c r="G291" s="90" t="s">
        <v>126</v>
      </c>
      <c r="H291" s="90" t="s">
        <v>371</v>
      </c>
      <c r="I291" s="90" t="s">
        <v>98</v>
      </c>
      <c r="J291" s="90" t="s">
        <v>100</v>
      </c>
      <c r="K291" s="95">
        <f t="shared" si="47"/>
        <v>0</v>
      </c>
      <c r="L291" s="95">
        <f t="shared" si="47"/>
        <v>0</v>
      </c>
      <c r="M291" s="96">
        <f t="shared" si="47"/>
        <v>0</v>
      </c>
    </row>
    <row r="292" spans="1:13" ht="30.75">
      <c r="A292" s="89" t="s">
        <v>101</v>
      </c>
      <c r="B292" s="90" t="s">
        <v>402</v>
      </c>
      <c r="C292" s="90" t="s">
        <v>113</v>
      </c>
      <c r="D292" s="90" t="s">
        <v>58</v>
      </c>
      <c r="E292" s="90" t="s">
        <v>58</v>
      </c>
      <c r="F292" s="90" t="s">
        <v>139</v>
      </c>
      <c r="G292" s="90" t="s">
        <v>126</v>
      </c>
      <c r="H292" s="90" t="s">
        <v>371</v>
      </c>
      <c r="I292" s="90" t="s">
        <v>98</v>
      </c>
      <c r="J292" s="90" t="s">
        <v>102</v>
      </c>
      <c r="K292" s="115"/>
      <c r="L292" s="115"/>
      <c r="M292" s="116"/>
    </row>
    <row r="293" spans="1:13" ht="15.75">
      <c r="A293" s="99" t="s">
        <v>372</v>
      </c>
      <c r="B293" s="90" t="s">
        <v>402</v>
      </c>
      <c r="C293" s="90" t="s">
        <v>113</v>
      </c>
      <c r="D293" s="90" t="s">
        <v>106</v>
      </c>
      <c r="E293" s="90" t="s">
        <v>59</v>
      </c>
      <c r="F293" s="90" t="s">
        <v>139</v>
      </c>
      <c r="G293" s="90" t="s">
        <v>59</v>
      </c>
      <c r="H293" s="90" t="s">
        <v>133</v>
      </c>
      <c r="I293" s="90" t="s">
        <v>60</v>
      </c>
      <c r="J293" s="90" t="s">
        <v>60</v>
      </c>
      <c r="K293" s="95">
        <f aca="true" t="shared" si="48" ref="K293:M294">K294</f>
        <v>774.6</v>
      </c>
      <c r="L293" s="95">
        <f t="shared" si="48"/>
        <v>0</v>
      </c>
      <c r="M293" s="96">
        <f t="shared" si="48"/>
        <v>0</v>
      </c>
    </row>
    <row r="294" spans="1:13" ht="63">
      <c r="A294" s="93" t="s">
        <v>400</v>
      </c>
      <c r="B294" s="90" t="s">
        <v>402</v>
      </c>
      <c r="C294" s="90" t="s">
        <v>113</v>
      </c>
      <c r="D294" s="90" t="s">
        <v>106</v>
      </c>
      <c r="E294" s="90" t="s">
        <v>58</v>
      </c>
      <c r="F294" s="90" t="s">
        <v>139</v>
      </c>
      <c r="G294" s="90" t="s">
        <v>59</v>
      </c>
      <c r="H294" s="90" t="s">
        <v>133</v>
      </c>
      <c r="I294" s="90" t="s">
        <v>60</v>
      </c>
      <c r="J294" s="90" t="s">
        <v>60</v>
      </c>
      <c r="K294" s="95">
        <f t="shared" si="48"/>
        <v>774.6</v>
      </c>
      <c r="L294" s="95">
        <f t="shared" si="48"/>
        <v>0</v>
      </c>
      <c r="M294" s="96">
        <f t="shared" si="48"/>
        <v>0</v>
      </c>
    </row>
    <row r="295" spans="1:13" ht="78.75">
      <c r="A295" s="98" t="s">
        <v>352</v>
      </c>
      <c r="B295" s="90" t="s">
        <v>402</v>
      </c>
      <c r="C295" s="90" t="s">
        <v>113</v>
      </c>
      <c r="D295" s="90" t="s">
        <v>106</v>
      </c>
      <c r="E295" s="90" t="s">
        <v>58</v>
      </c>
      <c r="F295" s="90" t="s">
        <v>139</v>
      </c>
      <c r="G295" s="90" t="s">
        <v>126</v>
      </c>
      <c r="H295" s="90" t="s">
        <v>133</v>
      </c>
      <c r="I295" s="90" t="s">
        <v>60</v>
      </c>
      <c r="J295" s="90" t="s">
        <v>60</v>
      </c>
      <c r="K295" s="95">
        <f>K296+K300</f>
        <v>774.6</v>
      </c>
      <c r="L295" s="95">
        <f>L296+L300</f>
        <v>0</v>
      </c>
      <c r="M295" s="96">
        <f>M296+M300</f>
        <v>0</v>
      </c>
    </row>
    <row r="296" spans="1:13" ht="110.25">
      <c r="A296" s="99" t="s">
        <v>282</v>
      </c>
      <c r="B296" s="90" t="s">
        <v>402</v>
      </c>
      <c r="C296" s="90" t="s">
        <v>113</v>
      </c>
      <c r="D296" s="90" t="s">
        <v>106</v>
      </c>
      <c r="E296" s="90" t="s">
        <v>58</v>
      </c>
      <c r="F296" s="90" t="s">
        <v>139</v>
      </c>
      <c r="G296" s="90" t="s">
        <v>126</v>
      </c>
      <c r="H296" s="90" t="s">
        <v>414</v>
      </c>
      <c r="I296" s="90" t="s">
        <v>60</v>
      </c>
      <c r="J296" s="90" t="s">
        <v>60</v>
      </c>
      <c r="K296" s="95">
        <v>0</v>
      </c>
      <c r="L296" s="95">
        <f aca="true" t="shared" si="49" ref="K296:M298">L297</f>
        <v>0</v>
      </c>
      <c r="M296" s="96">
        <f t="shared" si="49"/>
        <v>0</v>
      </c>
    </row>
    <row r="297" spans="1:13" ht="15.75">
      <c r="A297" s="89" t="s">
        <v>97</v>
      </c>
      <c r="B297" s="90" t="s">
        <v>402</v>
      </c>
      <c r="C297" s="90" t="s">
        <v>113</v>
      </c>
      <c r="D297" s="90" t="s">
        <v>106</v>
      </c>
      <c r="E297" s="90" t="s">
        <v>58</v>
      </c>
      <c r="F297" s="90" t="s">
        <v>139</v>
      </c>
      <c r="G297" s="90" t="s">
        <v>126</v>
      </c>
      <c r="H297" s="90" t="s">
        <v>414</v>
      </c>
      <c r="I297" s="90" t="s">
        <v>98</v>
      </c>
      <c r="J297" s="90" t="s">
        <v>60</v>
      </c>
      <c r="K297" s="95">
        <f t="shared" si="49"/>
        <v>0</v>
      </c>
      <c r="L297" s="95">
        <f t="shared" si="49"/>
        <v>0</v>
      </c>
      <c r="M297" s="96">
        <f t="shared" si="49"/>
        <v>0</v>
      </c>
    </row>
    <row r="298" spans="1:13" ht="15.75">
      <c r="A298" s="89" t="s">
        <v>99</v>
      </c>
      <c r="B298" s="90" t="s">
        <v>402</v>
      </c>
      <c r="C298" s="90" t="s">
        <v>113</v>
      </c>
      <c r="D298" s="90" t="s">
        <v>106</v>
      </c>
      <c r="E298" s="90" t="s">
        <v>58</v>
      </c>
      <c r="F298" s="90" t="s">
        <v>139</v>
      </c>
      <c r="G298" s="90" t="s">
        <v>126</v>
      </c>
      <c r="H298" s="90" t="s">
        <v>414</v>
      </c>
      <c r="I298" s="90" t="s">
        <v>98</v>
      </c>
      <c r="J298" s="90" t="s">
        <v>100</v>
      </c>
      <c r="K298" s="95">
        <f t="shared" si="49"/>
        <v>0</v>
      </c>
      <c r="L298" s="95">
        <f t="shared" si="49"/>
        <v>0</v>
      </c>
      <c r="M298" s="96">
        <f t="shared" si="49"/>
        <v>0</v>
      </c>
    </row>
    <row r="299" spans="1:13" ht="30.75">
      <c r="A299" s="89" t="s">
        <v>101</v>
      </c>
      <c r="B299" s="90" t="s">
        <v>402</v>
      </c>
      <c r="C299" s="90" t="s">
        <v>113</v>
      </c>
      <c r="D299" s="90" t="s">
        <v>106</v>
      </c>
      <c r="E299" s="90" t="s">
        <v>58</v>
      </c>
      <c r="F299" s="90" t="s">
        <v>139</v>
      </c>
      <c r="G299" s="90" t="s">
        <v>126</v>
      </c>
      <c r="H299" s="90" t="s">
        <v>414</v>
      </c>
      <c r="I299" s="90" t="s">
        <v>98</v>
      </c>
      <c r="J299" s="90" t="s">
        <v>102</v>
      </c>
      <c r="K299" s="95">
        <v>0</v>
      </c>
      <c r="L299" s="95">
        <v>0</v>
      </c>
      <c r="M299" s="96">
        <v>0</v>
      </c>
    </row>
    <row r="300" spans="1:13" ht="94.5">
      <c r="A300" s="99" t="s">
        <v>373</v>
      </c>
      <c r="B300" s="90" t="s">
        <v>402</v>
      </c>
      <c r="C300" s="90" t="s">
        <v>113</v>
      </c>
      <c r="D300" s="90" t="s">
        <v>106</v>
      </c>
      <c r="E300" s="90" t="s">
        <v>58</v>
      </c>
      <c r="F300" s="90" t="s">
        <v>139</v>
      </c>
      <c r="G300" s="90" t="s">
        <v>126</v>
      </c>
      <c r="H300" s="90" t="s">
        <v>414</v>
      </c>
      <c r="I300" s="90" t="s">
        <v>60</v>
      </c>
      <c r="J300" s="90" t="s">
        <v>60</v>
      </c>
      <c r="K300" s="95">
        <f aca="true" t="shared" si="50" ref="K300:M302">K301</f>
        <v>774.6</v>
      </c>
      <c r="L300" s="95">
        <f t="shared" si="50"/>
        <v>0</v>
      </c>
      <c r="M300" s="96">
        <f t="shared" si="50"/>
        <v>0</v>
      </c>
    </row>
    <row r="301" spans="1:13" ht="15.75">
      <c r="A301" s="89" t="s">
        <v>97</v>
      </c>
      <c r="B301" s="90" t="s">
        <v>402</v>
      </c>
      <c r="C301" s="90" t="s">
        <v>113</v>
      </c>
      <c r="D301" s="90" t="s">
        <v>106</v>
      </c>
      <c r="E301" s="90" t="s">
        <v>58</v>
      </c>
      <c r="F301" s="90" t="s">
        <v>139</v>
      </c>
      <c r="G301" s="90" t="s">
        <v>126</v>
      </c>
      <c r="H301" s="90" t="s">
        <v>414</v>
      </c>
      <c r="I301" s="90" t="s">
        <v>98</v>
      </c>
      <c r="J301" s="90" t="s">
        <v>60</v>
      </c>
      <c r="K301" s="95">
        <f t="shared" si="50"/>
        <v>774.6</v>
      </c>
      <c r="L301" s="95">
        <f t="shared" si="50"/>
        <v>0</v>
      </c>
      <c r="M301" s="96">
        <f t="shared" si="50"/>
        <v>0</v>
      </c>
    </row>
    <row r="302" spans="1:13" ht="15.75">
      <c r="A302" s="89" t="s">
        <v>99</v>
      </c>
      <c r="B302" s="90" t="s">
        <v>402</v>
      </c>
      <c r="C302" s="90" t="s">
        <v>113</v>
      </c>
      <c r="D302" s="90" t="s">
        <v>106</v>
      </c>
      <c r="E302" s="90" t="s">
        <v>58</v>
      </c>
      <c r="F302" s="90" t="s">
        <v>139</v>
      </c>
      <c r="G302" s="90" t="s">
        <v>126</v>
      </c>
      <c r="H302" s="90" t="s">
        <v>414</v>
      </c>
      <c r="I302" s="90" t="s">
        <v>98</v>
      </c>
      <c r="J302" s="90" t="s">
        <v>100</v>
      </c>
      <c r="K302" s="95">
        <f t="shared" si="50"/>
        <v>774.6</v>
      </c>
      <c r="L302" s="95">
        <f t="shared" si="50"/>
        <v>0</v>
      </c>
      <c r="M302" s="96">
        <f t="shared" si="50"/>
        <v>0</v>
      </c>
    </row>
    <row r="303" spans="1:13" ht="30.75">
      <c r="A303" s="89" t="s">
        <v>101</v>
      </c>
      <c r="B303" s="90" t="s">
        <v>402</v>
      </c>
      <c r="C303" s="90" t="s">
        <v>113</v>
      </c>
      <c r="D303" s="90" t="s">
        <v>106</v>
      </c>
      <c r="E303" s="90" t="s">
        <v>58</v>
      </c>
      <c r="F303" s="90" t="s">
        <v>139</v>
      </c>
      <c r="G303" s="90" t="s">
        <v>126</v>
      </c>
      <c r="H303" s="90" t="s">
        <v>414</v>
      </c>
      <c r="I303" s="90" t="s">
        <v>98</v>
      </c>
      <c r="J303" s="90" t="s">
        <v>102</v>
      </c>
      <c r="K303" s="95">
        <v>774.6</v>
      </c>
      <c r="L303" s="95">
        <v>0</v>
      </c>
      <c r="M303" s="96"/>
    </row>
    <row r="304" spans="1:13" ht="16.5" thickBot="1">
      <c r="A304" s="117" t="s">
        <v>260</v>
      </c>
      <c r="B304" s="118" t="s">
        <v>402</v>
      </c>
      <c r="C304" s="118" t="s">
        <v>289</v>
      </c>
      <c r="D304" s="118" t="s">
        <v>289</v>
      </c>
      <c r="E304" s="118" t="s">
        <v>289</v>
      </c>
      <c r="F304" s="118" t="s">
        <v>290</v>
      </c>
      <c r="G304" s="118" t="s">
        <v>59</v>
      </c>
      <c r="H304" s="90" t="s">
        <v>414</v>
      </c>
      <c r="I304" s="118" t="s">
        <v>60</v>
      </c>
      <c r="J304" s="118" t="s">
        <v>60</v>
      </c>
      <c r="K304" s="119">
        <v>0</v>
      </c>
      <c r="L304" s="120">
        <v>38</v>
      </c>
      <c r="M304" s="121">
        <v>71</v>
      </c>
    </row>
    <row r="305" spans="1:13" ht="15.75">
      <c r="A305" s="88"/>
      <c r="B305" s="88"/>
      <c r="C305" s="122"/>
      <c r="D305" s="122"/>
      <c r="E305" s="122"/>
      <c r="F305" s="122"/>
      <c r="G305" s="122"/>
      <c r="H305" s="122"/>
      <c r="I305" s="122"/>
      <c r="J305" s="122"/>
      <c r="K305" s="123"/>
      <c r="L305" s="123"/>
      <c r="M305" s="123"/>
    </row>
    <row r="306" spans="1:13" ht="15.75">
      <c r="A306" s="88"/>
      <c r="B306" s="88"/>
      <c r="C306" s="122"/>
      <c r="D306" s="122"/>
      <c r="E306" s="122"/>
      <c r="F306" s="122"/>
      <c r="G306" s="122"/>
      <c r="H306" s="122"/>
      <c r="I306" s="122"/>
      <c r="J306" s="122"/>
      <c r="K306" s="123"/>
      <c r="L306" s="123"/>
      <c r="M306" s="123"/>
    </row>
    <row r="307" spans="1:13" ht="15.75">
      <c r="A307" s="144" t="s">
        <v>382</v>
      </c>
      <c r="B307" s="144"/>
      <c r="C307" s="144"/>
      <c r="D307" s="144"/>
      <c r="E307" s="144"/>
      <c r="F307" s="144"/>
      <c r="G307" s="144"/>
      <c r="H307" s="144"/>
      <c r="I307" s="144"/>
      <c r="J307" s="144"/>
      <c r="K307" s="91">
        <v>3951.69848</v>
      </c>
      <c r="L307" s="91">
        <v>3375.2122</v>
      </c>
      <c r="M307" s="91">
        <f>M10</f>
        <v>3351.7794699999995</v>
      </c>
    </row>
    <row r="308" spans="1:13" ht="15.75">
      <c r="A308" s="88"/>
      <c r="B308" s="88"/>
      <c r="C308" s="122"/>
      <c r="D308" s="122"/>
      <c r="E308" s="122"/>
      <c r="F308" s="122"/>
      <c r="G308" s="122"/>
      <c r="H308" s="122"/>
      <c r="I308" s="122"/>
      <c r="J308" s="122"/>
      <c r="K308" s="123"/>
      <c r="L308" s="123"/>
      <c r="M308" s="123"/>
    </row>
    <row r="309" spans="1:13" ht="15.75">
      <c r="A309" s="88"/>
      <c r="B309" s="88"/>
      <c r="C309" s="122"/>
      <c r="D309" s="122"/>
      <c r="E309" s="122"/>
      <c r="F309" s="122"/>
      <c r="G309" s="122"/>
      <c r="H309" s="122"/>
      <c r="I309" s="122"/>
      <c r="J309" s="122"/>
      <c r="K309" s="123"/>
      <c r="L309" s="123"/>
      <c r="M309" s="123"/>
    </row>
    <row r="310" spans="1:13" ht="15.75">
      <c r="A310" s="88"/>
      <c r="B310" s="88"/>
      <c r="C310" s="122"/>
      <c r="D310" s="122"/>
      <c r="E310" s="122"/>
      <c r="F310" s="122"/>
      <c r="G310" s="122"/>
      <c r="H310" s="122"/>
      <c r="I310" s="122"/>
      <c r="J310" s="122"/>
      <c r="K310" s="123"/>
      <c r="L310" s="123"/>
      <c r="M310" s="123"/>
    </row>
    <row r="311" spans="1:13" ht="15.75">
      <c r="A311" s="88"/>
      <c r="B311" s="88"/>
      <c r="C311" s="122"/>
      <c r="D311" s="122"/>
      <c r="E311" s="122"/>
      <c r="F311" s="122"/>
      <c r="G311" s="122"/>
      <c r="H311" s="122"/>
      <c r="I311" s="122"/>
      <c r="J311" s="122"/>
      <c r="K311" s="123"/>
      <c r="L311" s="123"/>
      <c r="M311" s="123"/>
    </row>
    <row r="312" spans="1:13" ht="15.75">
      <c r="A312" s="88"/>
      <c r="B312" s="88"/>
      <c r="C312" s="122"/>
      <c r="D312" s="122"/>
      <c r="E312" s="122"/>
      <c r="F312" s="122"/>
      <c r="G312" s="122"/>
      <c r="H312" s="122"/>
      <c r="I312" s="122"/>
      <c r="J312" s="122"/>
      <c r="K312" s="123"/>
      <c r="L312" s="123"/>
      <c r="M312" s="123"/>
    </row>
    <row r="313" spans="1:13" ht="15.75">
      <c r="A313" s="88"/>
      <c r="B313" s="88"/>
      <c r="C313" s="122"/>
      <c r="D313" s="122"/>
      <c r="E313" s="122"/>
      <c r="F313" s="122"/>
      <c r="G313" s="122"/>
      <c r="H313" s="122"/>
      <c r="I313" s="122"/>
      <c r="J313" s="122"/>
      <c r="K313" s="123"/>
      <c r="L313" s="123"/>
      <c r="M313" s="123"/>
    </row>
  </sheetData>
  <sheetProtection selectLockedCells="1" selectUnlockedCells="1"/>
  <autoFilter ref="B1:K284"/>
  <mergeCells count="3">
    <mergeCell ref="L2:M2"/>
    <mergeCell ref="A7:M7"/>
    <mergeCell ref="A307:J307"/>
  </mergeCells>
  <printOptions/>
  <pageMargins left="0.5905511811023623" right="0.1968503937007874" top="0.1968503937007874" bottom="0.1968503937007874" header="0.5118110236220472" footer="0.5118110236220472"/>
  <pageSetup fitToHeight="10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80" zoomScaleNormal="75" zoomScaleSheetLayoutView="80" zoomScalePageLayoutView="0" workbookViewId="0" topLeftCell="G1">
      <selection activeCell="A8" sqref="A8:R8"/>
    </sheetView>
  </sheetViews>
  <sheetFormatPr defaultColWidth="17.00390625" defaultRowHeight="12.75"/>
  <cols>
    <col min="1" max="1" width="4.00390625" style="21" customWidth="1"/>
    <col min="2" max="2" width="20.375" style="21" customWidth="1"/>
    <col min="3" max="3" width="16.25390625" style="21" customWidth="1"/>
    <col min="4" max="4" width="15.625" style="21" customWidth="1"/>
    <col min="5" max="5" width="17.00390625" style="21" customWidth="1"/>
    <col min="6" max="6" width="17.125" style="21" customWidth="1"/>
    <col min="7" max="7" width="15.25390625" style="21" customWidth="1"/>
    <col min="8" max="8" width="18.75390625" style="21" customWidth="1"/>
    <col min="9" max="9" width="15.75390625" style="21" customWidth="1"/>
    <col min="10" max="10" width="18.625" style="21" customWidth="1"/>
    <col min="11" max="11" width="16.375" style="21" customWidth="1"/>
    <col min="12" max="12" width="15.25390625" style="21" customWidth="1"/>
    <col min="13" max="13" width="15.375" style="21" customWidth="1"/>
    <col min="14" max="17" width="17.00390625" style="21" customWidth="1"/>
    <col min="18" max="18" width="21.75390625" style="21" customWidth="1"/>
    <col min="19" max="16384" width="17.00390625" style="21" customWidth="1"/>
  </cols>
  <sheetData>
    <row r="1" spans="1:19" ht="18.75">
      <c r="A1" s="20"/>
      <c r="F1" s="22"/>
      <c r="G1" s="23"/>
      <c r="H1" s="23"/>
      <c r="I1" s="23"/>
      <c r="J1" s="24"/>
      <c r="K1" s="25"/>
      <c r="L1" s="148" t="s">
        <v>279</v>
      </c>
      <c r="M1" s="149"/>
      <c r="N1" s="149"/>
      <c r="O1" s="149"/>
      <c r="P1" s="149"/>
      <c r="Q1" s="149"/>
      <c r="R1" s="149"/>
      <c r="S1" s="150"/>
    </row>
    <row r="2" spans="1:19" ht="18.75">
      <c r="A2" s="20"/>
      <c r="F2" s="22"/>
      <c r="G2" s="23"/>
      <c r="H2" s="23"/>
      <c r="I2" s="23"/>
      <c r="J2" s="24"/>
      <c r="K2" s="25"/>
      <c r="L2" s="49"/>
      <c r="M2" s="148" t="s">
        <v>261</v>
      </c>
      <c r="N2" s="148"/>
      <c r="O2" s="148"/>
      <c r="P2" s="148"/>
      <c r="Q2" s="148"/>
      <c r="R2" s="148"/>
      <c r="S2" s="150"/>
    </row>
    <row r="3" spans="1:19" ht="18.75">
      <c r="A3" s="20"/>
      <c r="F3" s="22"/>
      <c r="G3" s="23"/>
      <c r="H3" s="23"/>
      <c r="I3" s="23"/>
      <c r="J3" s="24"/>
      <c r="K3" s="25"/>
      <c r="L3" s="148" t="s">
        <v>396</v>
      </c>
      <c r="M3" s="151"/>
      <c r="N3" s="151"/>
      <c r="O3" s="151"/>
      <c r="P3" s="151"/>
      <c r="Q3" s="151"/>
      <c r="R3" s="149"/>
      <c r="S3" s="150"/>
    </row>
    <row r="4" spans="1:19" ht="18.75" customHeight="1">
      <c r="A4" s="20"/>
      <c r="F4" s="22"/>
      <c r="G4" s="23"/>
      <c r="H4" s="23"/>
      <c r="I4" s="23"/>
      <c r="J4" s="24"/>
      <c r="K4" s="25"/>
      <c r="L4" s="152" t="s">
        <v>418</v>
      </c>
      <c r="M4" s="151"/>
      <c r="N4" s="151"/>
      <c r="O4" s="151"/>
      <c r="P4" s="151"/>
      <c r="Q4" s="151"/>
      <c r="R4" s="149"/>
      <c r="S4" s="150"/>
    </row>
    <row r="5" spans="1:19" ht="18.75" customHeight="1">
      <c r="A5" s="20"/>
      <c r="F5" s="22"/>
      <c r="G5" s="23"/>
      <c r="H5" s="23"/>
      <c r="I5" s="23"/>
      <c r="J5" s="24"/>
      <c r="K5" s="25"/>
      <c r="L5" s="153"/>
      <c r="M5" s="154"/>
      <c r="N5" s="154"/>
      <c r="O5" s="154"/>
      <c r="P5" s="154"/>
      <c r="Q5" s="154"/>
      <c r="R5" s="154"/>
      <c r="S5" s="146"/>
    </row>
    <row r="6" spans="1:18" ht="18.75" customHeight="1">
      <c r="A6" s="20"/>
      <c r="F6" s="22"/>
      <c r="G6" s="23"/>
      <c r="H6" s="23"/>
      <c r="I6" s="23"/>
      <c r="J6" s="24"/>
      <c r="K6" s="25"/>
      <c r="L6" s="155"/>
      <c r="M6" s="155"/>
      <c r="N6" s="155"/>
      <c r="O6" s="155"/>
      <c r="P6" s="155"/>
      <c r="Q6" s="155"/>
      <c r="R6" s="155"/>
    </row>
    <row r="7" spans="1:19" s="26" customFormat="1" ht="20.25" customHeight="1">
      <c r="A7" s="145" t="s">
        <v>278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1:18" s="28" customFormat="1" ht="26.25" customHeight="1">
      <c r="A8" s="147" t="s">
        <v>384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28" customFormat="1" ht="4.5" customHeight="1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09.5" customHeight="1" thickBot="1">
      <c r="A10" s="29" t="s">
        <v>262</v>
      </c>
      <c r="B10" s="30" t="s">
        <v>263</v>
      </c>
      <c r="C10" s="31" t="s">
        <v>264</v>
      </c>
      <c r="D10" s="31" t="s">
        <v>265</v>
      </c>
      <c r="E10" s="31" t="s">
        <v>266</v>
      </c>
      <c r="F10" s="31" t="s">
        <v>267</v>
      </c>
      <c r="G10" s="31" t="s">
        <v>268</v>
      </c>
      <c r="H10" s="31" t="s">
        <v>269</v>
      </c>
      <c r="I10" s="31" t="s">
        <v>270</v>
      </c>
      <c r="J10" s="31" t="s">
        <v>271</v>
      </c>
      <c r="K10" s="50" t="s">
        <v>283</v>
      </c>
      <c r="L10" s="31" t="s">
        <v>398</v>
      </c>
      <c r="M10" s="31" t="s">
        <v>255</v>
      </c>
      <c r="N10" s="32" t="s">
        <v>272</v>
      </c>
      <c r="O10" s="31" t="s">
        <v>383</v>
      </c>
      <c r="P10" s="33" t="s">
        <v>273</v>
      </c>
      <c r="Q10" s="34" t="s">
        <v>274</v>
      </c>
      <c r="R10" s="35" t="s">
        <v>275</v>
      </c>
    </row>
    <row r="11" spans="1:18" ht="20.25" customHeight="1">
      <c r="A11" s="29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</row>
    <row r="12" spans="1:18" ht="20.25" customHeight="1">
      <c r="A12" s="39">
        <v>1</v>
      </c>
      <c r="B12" s="40">
        <v>2018</v>
      </c>
      <c r="C12" s="41">
        <v>2.428</v>
      </c>
      <c r="D12" s="42">
        <v>8.954</v>
      </c>
      <c r="E12" s="41">
        <v>0.825</v>
      </c>
      <c r="F12" s="43">
        <v>837.8</v>
      </c>
      <c r="G12" s="44">
        <v>50.6</v>
      </c>
      <c r="H12" s="41">
        <v>170.5</v>
      </c>
      <c r="I12" s="44"/>
      <c r="J12" s="43">
        <f>F12+G12+H12+I12</f>
        <v>1058.9</v>
      </c>
      <c r="K12" s="45">
        <f>1!C31</f>
        <v>0</v>
      </c>
      <c r="L12" s="46">
        <v>602.3</v>
      </c>
      <c r="M12" s="47">
        <v>3.27</v>
      </c>
      <c r="N12" s="46">
        <v>0</v>
      </c>
      <c r="O12" s="48">
        <f>'3 '!K77</f>
        <v>20</v>
      </c>
      <c r="P12" s="48">
        <v>172.3</v>
      </c>
      <c r="Q12" s="45">
        <v>7.218</v>
      </c>
      <c r="R12" s="45">
        <f>C12+D12+E12+J12+K12+L12+M12+N12+O12+P12+Q12</f>
        <v>1876.1950000000002</v>
      </c>
    </row>
    <row r="13" spans="1:18" ht="20.25" customHeight="1">
      <c r="A13" s="39">
        <v>2</v>
      </c>
      <c r="B13" s="40">
        <v>2019</v>
      </c>
      <c r="C13" s="41">
        <v>2.428</v>
      </c>
      <c r="D13" s="42">
        <v>7.344</v>
      </c>
      <c r="E13" s="41">
        <v>0.895</v>
      </c>
      <c r="F13" s="43">
        <v>837.8</v>
      </c>
      <c r="G13" s="44">
        <v>50.6</v>
      </c>
      <c r="H13" s="41">
        <v>170.5</v>
      </c>
      <c r="I13" s="44"/>
      <c r="J13" s="43">
        <f>F13+G13+H13+I13</f>
        <v>1058.9</v>
      </c>
      <c r="K13" s="45">
        <f>K12</f>
        <v>0</v>
      </c>
      <c r="L13" s="46">
        <v>0</v>
      </c>
      <c r="M13" s="47">
        <v>3.27</v>
      </c>
      <c r="N13" s="46">
        <v>0.8</v>
      </c>
      <c r="O13" s="48">
        <f>'3 '!L77</f>
        <v>20</v>
      </c>
      <c r="P13" s="48">
        <v>0</v>
      </c>
      <c r="Q13" s="45">
        <v>6.677</v>
      </c>
      <c r="R13" s="45">
        <f>C13+D13+E13+J13+K13+L13+M13+N13+O13+P13+Q13</f>
        <v>1100.3139999999999</v>
      </c>
    </row>
    <row r="14" spans="1:18" ht="21.75" customHeight="1">
      <c r="A14" s="39">
        <v>3</v>
      </c>
      <c r="B14" s="40">
        <v>2020</v>
      </c>
      <c r="C14" s="41">
        <v>2.428</v>
      </c>
      <c r="D14" s="87" t="s">
        <v>397</v>
      </c>
      <c r="E14" s="41">
        <v>0.895</v>
      </c>
      <c r="F14" s="43">
        <v>837.8</v>
      </c>
      <c r="G14" s="44">
        <v>50.6</v>
      </c>
      <c r="H14" s="41">
        <v>170.5</v>
      </c>
      <c r="I14" s="44"/>
      <c r="J14" s="43">
        <f>F14+G14+H14+I14</f>
        <v>1058.9</v>
      </c>
      <c r="K14" s="45">
        <f>K13</f>
        <v>0</v>
      </c>
      <c r="L14" s="46">
        <v>0</v>
      </c>
      <c r="M14" s="47">
        <v>3.27</v>
      </c>
      <c r="N14" s="46">
        <v>0.8</v>
      </c>
      <c r="O14" s="48">
        <f>'3 '!M77</f>
        <v>20</v>
      </c>
      <c r="P14" s="48">
        <v>0</v>
      </c>
      <c r="Q14" s="45">
        <v>6.677</v>
      </c>
      <c r="R14" s="45">
        <v>1100.314</v>
      </c>
    </row>
    <row r="15" ht="18">
      <c r="R15" s="21" t="s">
        <v>193</v>
      </c>
    </row>
  </sheetData>
  <sheetProtection/>
  <mergeCells count="8">
    <mergeCell ref="A7:S7"/>
    <mergeCell ref="A8:R8"/>
    <mergeCell ref="L1:S1"/>
    <mergeCell ref="M2:S2"/>
    <mergeCell ref="L3:S3"/>
    <mergeCell ref="L4:S4"/>
    <mergeCell ref="L5:S5"/>
    <mergeCell ref="L6:R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90" zoomScaleSheetLayoutView="90" zoomScalePageLayoutView="0" workbookViewId="0" topLeftCell="A1">
      <selection activeCell="J17" sqref="J17"/>
    </sheetView>
  </sheetViews>
  <sheetFormatPr defaultColWidth="9.00390625" defaultRowHeight="12.75"/>
  <cols>
    <col min="1" max="1" width="29.125" style="5" customWidth="1"/>
    <col min="2" max="2" width="77.875" style="5" customWidth="1"/>
    <col min="3" max="3" width="17.625" style="5" customWidth="1"/>
    <col min="4" max="4" width="19.25390625" style="5" customWidth="1"/>
    <col min="5" max="5" width="17.875" style="5" customWidth="1"/>
    <col min="6" max="16384" width="9.125" style="5" customWidth="1"/>
  </cols>
  <sheetData>
    <row r="1" spans="1:5" ht="15.75">
      <c r="A1" s="4"/>
      <c r="E1" s="4" t="s">
        <v>409</v>
      </c>
    </row>
    <row r="2" spans="1:5" ht="15.75">
      <c r="A2" s="4"/>
      <c r="E2" s="4" t="s">
        <v>190</v>
      </c>
    </row>
    <row r="3" spans="1:5" ht="15.75">
      <c r="A3" s="4"/>
      <c r="E3" s="4" t="s">
        <v>191</v>
      </c>
    </row>
    <row r="4" spans="1:5" ht="15.75">
      <c r="A4" s="4"/>
      <c r="E4" s="4" t="s">
        <v>192</v>
      </c>
    </row>
    <row r="5" spans="1:5" ht="16.5" customHeight="1">
      <c r="A5" s="4"/>
      <c r="E5" s="4" t="s">
        <v>395</v>
      </c>
    </row>
    <row r="6" spans="1:5" ht="16.5" customHeight="1">
      <c r="A6" s="4"/>
      <c r="E6" s="4" t="s">
        <v>415</v>
      </c>
    </row>
    <row r="7" spans="1:5" ht="16.5" customHeight="1">
      <c r="A7" s="156" t="s">
        <v>385</v>
      </c>
      <c r="B7" s="156"/>
      <c r="C7" s="156"/>
      <c r="D7" s="156"/>
      <c r="E7" s="156"/>
    </row>
    <row r="8" spans="1:5" ht="21" customHeight="1" thickBot="1">
      <c r="A8" s="156" t="s">
        <v>193</v>
      </c>
      <c r="B8" s="156"/>
      <c r="C8" s="156"/>
      <c r="D8" s="156"/>
      <c r="E8" s="156"/>
    </row>
    <row r="9" ht="16.5" hidden="1" thickBot="1">
      <c r="A9" s="6"/>
    </row>
    <row r="10" ht="16.5" hidden="1" thickBot="1">
      <c r="A10" s="6" t="s">
        <v>194</v>
      </c>
    </row>
    <row r="11" ht="16.5" hidden="1" thickBot="1">
      <c r="A11" s="6" t="s">
        <v>195</v>
      </c>
    </row>
    <row r="12" ht="16.5" hidden="1" thickBot="1">
      <c r="A12" s="2"/>
    </row>
    <row r="13" ht="16.5" hidden="1" thickBot="1">
      <c r="A13" s="2"/>
    </row>
    <row r="14" spans="1:5" ht="409.5" customHeight="1" hidden="1">
      <c r="A14" s="7" t="s">
        <v>196</v>
      </c>
      <c r="B14" s="7" t="s">
        <v>197</v>
      </c>
      <c r="C14" s="8"/>
      <c r="D14" s="8"/>
      <c r="E14" s="8" t="s">
        <v>198</v>
      </c>
    </row>
    <row r="15" spans="1:5" ht="87.75" customHeight="1">
      <c r="A15" s="7" t="s">
        <v>196</v>
      </c>
      <c r="B15" s="7" t="s">
        <v>197</v>
      </c>
      <c r="C15" s="8">
        <v>2018</v>
      </c>
      <c r="D15" s="8">
        <v>2019</v>
      </c>
      <c r="E15" s="8">
        <v>2020</v>
      </c>
    </row>
    <row r="16" spans="1:5" ht="39" customHeight="1">
      <c r="A16" s="9"/>
      <c r="B16" s="9"/>
      <c r="C16" s="9" t="s">
        <v>199</v>
      </c>
      <c r="D16" s="9" t="s">
        <v>200</v>
      </c>
      <c r="E16" s="9" t="s">
        <v>199</v>
      </c>
    </row>
    <row r="17" spans="1:5" ht="37.5" customHeight="1">
      <c r="A17" s="10" t="s">
        <v>201</v>
      </c>
      <c r="B17" s="11" t="s">
        <v>202</v>
      </c>
      <c r="C17" s="12"/>
      <c r="D17" s="12" t="s">
        <v>203</v>
      </c>
      <c r="E17" s="12" t="s">
        <v>203</v>
      </c>
    </row>
    <row r="18" spans="1:5" ht="21" customHeight="1">
      <c r="A18" s="10" t="s">
        <v>204</v>
      </c>
      <c r="B18" s="11" t="s">
        <v>205</v>
      </c>
      <c r="C18" s="12" t="s">
        <v>203</v>
      </c>
      <c r="D18" s="12" t="s">
        <v>203</v>
      </c>
      <c r="E18" s="12" t="s">
        <v>203</v>
      </c>
    </row>
    <row r="19" spans="1:5" ht="15.75" customHeight="1">
      <c r="A19" s="13" t="s">
        <v>206</v>
      </c>
      <c r="B19" s="14" t="s">
        <v>207</v>
      </c>
      <c r="C19" s="12" t="s">
        <v>203</v>
      </c>
      <c r="D19" s="12" t="s">
        <v>203</v>
      </c>
      <c r="E19" s="12" t="s">
        <v>203</v>
      </c>
    </row>
    <row r="20" spans="1:5" ht="33" customHeight="1">
      <c r="A20" s="13" t="s">
        <v>208</v>
      </c>
      <c r="B20" s="14" t="s">
        <v>209</v>
      </c>
      <c r="C20" s="12" t="s">
        <v>203</v>
      </c>
      <c r="D20" s="12" t="s">
        <v>203</v>
      </c>
      <c r="E20" s="12" t="s">
        <v>203</v>
      </c>
    </row>
    <row r="21" spans="1:5" ht="28.5" customHeight="1">
      <c r="A21" s="13" t="s">
        <v>210</v>
      </c>
      <c r="B21" s="14" t="s">
        <v>211</v>
      </c>
      <c r="C21" s="12" t="s">
        <v>203</v>
      </c>
      <c r="D21" s="12" t="s">
        <v>203</v>
      </c>
      <c r="E21" s="12" t="s">
        <v>203</v>
      </c>
    </row>
    <row r="22" spans="1:5" ht="29.25" customHeight="1">
      <c r="A22" s="13" t="s">
        <v>212</v>
      </c>
      <c r="B22" s="14" t="s">
        <v>213</v>
      </c>
      <c r="C22" s="12" t="s">
        <v>203</v>
      </c>
      <c r="D22" s="12" t="s">
        <v>203</v>
      </c>
      <c r="E22" s="12" t="s">
        <v>203</v>
      </c>
    </row>
    <row r="23" spans="1:5" ht="18.75" customHeight="1">
      <c r="A23" s="10" t="s">
        <v>214</v>
      </c>
      <c r="B23" s="11" t="s">
        <v>215</v>
      </c>
      <c r="C23" s="12"/>
      <c r="D23" s="12" t="s">
        <v>203</v>
      </c>
      <c r="E23" s="12" t="s">
        <v>203</v>
      </c>
    </row>
    <row r="24" spans="1:5" ht="20.25" customHeight="1">
      <c r="A24" s="10" t="s">
        <v>216</v>
      </c>
      <c r="B24" s="11" t="s">
        <v>217</v>
      </c>
      <c r="C24" s="15">
        <f>C25</f>
        <v>3862.49027</v>
      </c>
      <c r="D24" s="15">
        <f aca="true" t="shared" si="0" ref="D24:E26">D25</f>
        <v>3430.0121499999996</v>
      </c>
      <c r="E24" s="15">
        <f t="shared" si="0"/>
        <v>3351.77947</v>
      </c>
    </row>
    <row r="25" spans="1:5" ht="21" customHeight="1">
      <c r="A25" s="13" t="s">
        <v>218</v>
      </c>
      <c r="B25" s="14" t="s">
        <v>219</v>
      </c>
      <c r="C25" s="15">
        <f>C26</f>
        <v>3862.49027</v>
      </c>
      <c r="D25" s="15">
        <f t="shared" si="0"/>
        <v>3430.0121499999996</v>
      </c>
      <c r="E25" s="15">
        <f t="shared" si="0"/>
        <v>3351.77947</v>
      </c>
    </row>
    <row r="26" spans="1:5" ht="24" customHeight="1">
      <c r="A26" s="13" t="s">
        <v>220</v>
      </c>
      <c r="B26" s="13" t="s">
        <v>221</v>
      </c>
      <c r="C26" s="15">
        <f>C27</f>
        <v>3862.49027</v>
      </c>
      <c r="D26" s="15">
        <f t="shared" si="0"/>
        <v>3430.0121499999996</v>
      </c>
      <c r="E26" s="15">
        <f t="shared" si="0"/>
        <v>3351.77947</v>
      </c>
    </row>
    <row r="27" spans="1:5" ht="36" customHeight="1">
      <c r="A27" s="13" t="s">
        <v>222</v>
      </c>
      <c r="B27" s="13" t="s">
        <v>223</v>
      </c>
      <c r="C27" s="15">
        <v>3862.49027</v>
      </c>
      <c r="D27" s="15">
        <f>1!D40</f>
        <v>3430.0121499999996</v>
      </c>
      <c r="E27" s="15">
        <f>1!E40</f>
        <v>3351.77947</v>
      </c>
    </row>
    <row r="28" spans="1:5" ht="15.75" customHeight="1">
      <c r="A28" s="10" t="s">
        <v>224</v>
      </c>
      <c r="B28" s="10" t="s">
        <v>225</v>
      </c>
      <c r="C28" s="15">
        <f>C29</f>
        <v>3951.69848</v>
      </c>
      <c r="D28" s="15">
        <f aca="true" t="shared" si="1" ref="D28:E30">D29</f>
        <v>3375.212</v>
      </c>
      <c r="E28" s="15">
        <f t="shared" si="1"/>
        <v>3283.9572</v>
      </c>
    </row>
    <row r="29" spans="1:5" ht="15.75" customHeight="1">
      <c r="A29" s="13" t="s">
        <v>226</v>
      </c>
      <c r="B29" s="13" t="s">
        <v>227</v>
      </c>
      <c r="C29" s="15">
        <f>C30</f>
        <v>3951.69848</v>
      </c>
      <c r="D29" s="15">
        <f t="shared" si="1"/>
        <v>3375.212</v>
      </c>
      <c r="E29" s="15">
        <f t="shared" si="1"/>
        <v>3283.9572</v>
      </c>
    </row>
    <row r="30" spans="1:5" ht="18.75" customHeight="1">
      <c r="A30" s="13" t="s">
        <v>228</v>
      </c>
      <c r="B30" s="13" t="s">
        <v>229</v>
      </c>
      <c r="C30" s="15">
        <f>C31</f>
        <v>3951.69848</v>
      </c>
      <c r="D30" s="15">
        <f t="shared" si="1"/>
        <v>3375.212</v>
      </c>
      <c r="E30" s="15">
        <f t="shared" si="1"/>
        <v>3283.9572</v>
      </c>
    </row>
    <row r="31" spans="1:5" ht="30" customHeight="1">
      <c r="A31" s="13" t="s">
        <v>230</v>
      </c>
      <c r="B31" s="13" t="s">
        <v>231</v>
      </c>
      <c r="C31" s="15">
        <v>3951.69848</v>
      </c>
      <c r="D31" s="15">
        <v>3375.212</v>
      </c>
      <c r="E31" s="15">
        <v>3283.9572</v>
      </c>
    </row>
    <row r="32" spans="1:5" ht="30" customHeight="1">
      <c r="A32" s="16" t="s">
        <v>232</v>
      </c>
      <c r="B32" s="14" t="s">
        <v>233</v>
      </c>
      <c r="C32" s="12" t="s">
        <v>203</v>
      </c>
      <c r="D32" s="12" t="s">
        <v>203</v>
      </c>
      <c r="E32" s="12" t="s">
        <v>203</v>
      </c>
    </row>
    <row r="33" spans="1:5" ht="30" customHeight="1">
      <c r="A33" s="14" t="s">
        <v>234</v>
      </c>
      <c r="B33" s="14" t="s">
        <v>235</v>
      </c>
      <c r="C33" s="12" t="s">
        <v>203</v>
      </c>
      <c r="D33" s="12" t="s">
        <v>203</v>
      </c>
      <c r="E33" s="12" t="s">
        <v>203</v>
      </c>
    </row>
    <row r="34" spans="1:5" ht="90" customHeight="1">
      <c r="A34" s="13" t="s">
        <v>236</v>
      </c>
      <c r="B34" s="14" t="s">
        <v>237</v>
      </c>
      <c r="C34" s="12" t="s">
        <v>203</v>
      </c>
      <c r="D34" s="12" t="s">
        <v>203</v>
      </c>
      <c r="E34" s="12" t="s">
        <v>203</v>
      </c>
    </row>
    <row r="35" spans="1:5" ht="102" customHeight="1">
      <c r="A35" s="13" t="s">
        <v>238</v>
      </c>
      <c r="B35" s="14" t="s">
        <v>239</v>
      </c>
      <c r="C35" s="12" t="s">
        <v>203</v>
      </c>
      <c r="D35" s="12" t="s">
        <v>203</v>
      </c>
      <c r="E35" s="12" t="s">
        <v>203</v>
      </c>
    </row>
    <row r="36" spans="1:5" ht="39" customHeight="1">
      <c r="A36" s="14" t="s">
        <v>240</v>
      </c>
      <c r="B36" s="14" t="s">
        <v>241</v>
      </c>
      <c r="C36" s="12" t="s">
        <v>203</v>
      </c>
      <c r="D36" s="12" t="s">
        <v>203</v>
      </c>
      <c r="E36" s="12" t="s">
        <v>203</v>
      </c>
    </row>
    <row r="37" spans="1:5" ht="30" customHeight="1">
      <c r="A37" s="14" t="s">
        <v>242</v>
      </c>
      <c r="B37" s="14" t="s">
        <v>243</v>
      </c>
      <c r="C37" s="12" t="s">
        <v>203</v>
      </c>
      <c r="D37" s="12" t="s">
        <v>203</v>
      </c>
      <c r="E37" s="12" t="s">
        <v>203</v>
      </c>
    </row>
    <row r="38" spans="1:5" ht="30" customHeight="1">
      <c r="A38" s="14" t="s">
        <v>244</v>
      </c>
      <c r="B38" s="14" t="s">
        <v>245</v>
      </c>
      <c r="C38" s="12" t="s">
        <v>203</v>
      </c>
      <c r="D38" s="12" t="s">
        <v>203</v>
      </c>
      <c r="E38" s="12" t="s">
        <v>203</v>
      </c>
    </row>
    <row r="39" spans="1:5" ht="98.25" customHeight="1">
      <c r="A39" s="14" t="s">
        <v>246</v>
      </c>
      <c r="B39" s="14" t="s">
        <v>247</v>
      </c>
      <c r="C39" s="12" t="s">
        <v>203</v>
      </c>
      <c r="D39" s="12" t="s">
        <v>203</v>
      </c>
      <c r="E39" s="12" t="s">
        <v>203</v>
      </c>
    </row>
    <row r="40" spans="1:5" ht="78.75">
      <c r="A40" s="14" t="s">
        <v>248</v>
      </c>
      <c r="B40" s="14" t="s">
        <v>249</v>
      </c>
      <c r="C40" s="12" t="s">
        <v>203</v>
      </c>
      <c r="D40" s="12" t="s">
        <v>203</v>
      </c>
      <c r="E40" s="12" t="s">
        <v>203</v>
      </c>
    </row>
    <row r="41" spans="1:5" ht="37.5" customHeight="1">
      <c r="A41" s="17"/>
      <c r="B41" s="18" t="s">
        <v>250</v>
      </c>
      <c r="C41" s="19"/>
      <c r="D41" s="19"/>
      <c r="E41" s="19"/>
    </row>
  </sheetData>
  <sheetProtection/>
  <mergeCells count="2"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Работа</cp:lastModifiedBy>
  <cp:lastPrinted>2018-05-21T10:21:31Z</cp:lastPrinted>
  <dcterms:created xsi:type="dcterms:W3CDTF">2015-05-25T06:04:35Z</dcterms:created>
  <dcterms:modified xsi:type="dcterms:W3CDTF">2018-05-24T11:10:57Z</dcterms:modified>
  <cp:category/>
  <cp:version/>
  <cp:contentType/>
  <cp:contentStatus/>
</cp:coreProperties>
</file>